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https://coinvestcomau.sharepoint.com/sites/LegalandGovernance/Shared Documents/Reporting/16. Timecards/"/>
    </mc:Choice>
  </mc:AlternateContent>
  <xr:revisionPtr revIDLastSave="42" documentId="8_{B8666D46-0DE9-47EC-AB63-C48A5D8945E7}" xr6:coauthVersionLast="47" xr6:coauthVersionMax="47" xr10:uidLastSave="{2AD31F78-F7F8-4323-AC8B-BC11AB742E7D}"/>
  <bookViews>
    <workbookView xWindow="28680" yWindow="-120" windowWidth="29040" windowHeight="15720" xr2:uid="{00000000-000D-0000-FFFF-FFFF00000000}"/>
  </bookViews>
  <sheets>
    <sheet name="Worker (1)" sheetId="42" r:id="rId1"/>
    <sheet name="Worker (2)" sheetId="71" r:id="rId2"/>
    <sheet name="Worker (3)" sheetId="72" r:id="rId3"/>
    <sheet name="Worker (4)" sheetId="73" r:id="rId4"/>
    <sheet name="Worker (5)" sheetId="74" r:id="rId5"/>
  </sheets>
  <definedNames>
    <definedName name="_xlnm.Print_Area" localSheetId="0">'Worker (1)'!$B$1:$R$15</definedName>
    <definedName name="_xlnm.Print_Area" localSheetId="1">'Worker (2)'!$B$1:$R$15</definedName>
    <definedName name="_xlnm.Print_Area" localSheetId="2">'Worker (3)'!$B$1:$R$15</definedName>
    <definedName name="_xlnm.Print_Area" localSheetId="3">'Worker (4)'!$B$1:$R$15</definedName>
    <definedName name="_xlnm.Print_Area" localSheetId="4">'Worker (5)'!$B$1:$R$15</definedName>
    <definedName name="_xlnm.Print_Titles" localSheetId="0">'Worker (1)'!$1:$4</definedName>
    <definedName name="_xlnm.Print_Titles" localSheetId="1">'Worker (2)'!$1:$4</definedName>
    <definedName name="_xlnm.Print_Titles" localSheetId="2">'Worker (3)'!$1:$4</definedName>
    <definedName name="_xlnm.Print_Titles" localSheetId="3">'Worker (4)'!$1:$4</definedName>
    <definedName name="_xlnm.Print_Titles" localSheetId="4">'Worker (5)'!$1:$4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74" l="1"/>
  <c r="Q37" i="74"/>
  <c r="O37" i="74"/>
  <c r="N37" i="74"/>
  <c r="L37" i="74"/>
  <c r="K37" i="74"/>
  <c r="I37" i="74"/>
  <c r="G38" i="74" s="1"/>
  <c r="H37" i="74"/>
  <c r="F37" i="74"/>
  <c r="E37" i="74"/>
  <c r="E38" i="74" s="1"/>
  <c r="B28" i="74"/>
  <c r="T36" i="74" s="1"/>
  <c r="G26" i="74"/>
  <c r="R25" i="74"/>
  <c r="Q25" i="74"/>
  <c r="O25" i="74"/>
  <c r="N25" i="74"/>
  <c r="L25" i="74"/>
  <c r="K25" i="74"/>
  <c r="I25" i="74"/>
  <c r="H25" i="74"/>
  <c r="F25" i="74"/>
  <c r="E25" i="74"/>
  <c r="E26" i="74" s="1"/>
  <c r="B16" i="74"/>
  <c r="T23" i="74" s="1"/>
  <c r="E14" i="74"/>
  <c r="J1" i="74" s="1"/>
  <c r="B14" i="74"/>
  <c r="R13" i="74"/>
  <c r="G14" i="74" s="1"/>
  <c r="J2" i="74" s="1"/>
  <c r="Q13" i="74"/>
  <c r="O13" i="74"/>
  <c r="N13" i="74"/>
  <c r="L13" i="74"/>
  <c r="K13" i="74"/>
  <c r="I13" i="74"/>
  <c r="H13" i="74"/>
  <c r="F13" i="74"/>
  <c r="E13" i="74"/>
  <c r="T12" i="74"/>
  <c r="T11" i="74"/>
  <c r="T10" i="74"/>
  <c r="T9" i="74"/>
  <c r="T8" i="74"/>
  <c r="T7" i="74"/>
  <c r="T6" i="74"/>
  <c r="D6" i="74" s="1"/>
  <c r="D7" i="74" s="1"/>
  <c r="D8" i="74" s="1"/>
  <c r="D9" i="74" s="1"/>
  <c r="D10" i="74" s="1"/>
  <c r="D11" i="74" s="1"/>
  <c r="D12" i="74" s="1"/>
  <c r="G6" i="74" s="1"/>
  <c r="G7" i="74" s="1"/>
  <c r="G8" i="74" s="1"/>
  <c r="G9" i="74" s="1"/>
  <c r="G10" i="74" s="1"/>
  <c r="G11" i="74" s="1"/>
  <c r="G12" i="74" s="1"/>
  <c r="J6" i="74" s="1"/>
  <c r="J7" i="74" s="1"/>
  <c r="J8" i="74" s="1"/>
  <c r="J9" i="74" s="1"/>
  <c r="J10" i="74" s="1"/>
  <c r="J11" i="74" s="1"/>
  <c r="J12" i="74" s="1"/>
  <c r="M6" i="74" s="1"/>
  <c r="M7" i="74" s="1"/>
  <c r="M8" i="74" s="1"/>
  <c r="M9" i="74" s="1"/>
  <c r="M10" i="74" s="1"/>
  <c r="M11" i="74" s="1"/>
  <c r="M12" i="74" s="1"/>
  <c r="P6" i="74" s="1"/>
  <c r="P7" i="74" s="1"/>
  <c r="P8" i="74" s="1"/>
  <c r="P9" i="74" s="1"/>
  <c r="P10" i="74" s="1"/>
  <c r="P11" i="74" s="1"/>
  <c r="P12" i="74" s="1"/>
  <c r="S4" i="74"/>
  <c r="R37" i="73"/>
  <c r="Q37" i="73"/>
  <c r="O37" i="73"/>
  <c r="N37" i="73"/>
  <c r="L37" i="73"/>
  <c r="K37" i="73"/>
  <c r="I37" i="73"/>
  <c r="H37" i="73"/>
  <c r="F37" i="73"/>
  <c r="G38" i="73" s="1"/>
  <c r="E37" i="73"/>
  <c r="E38" i="73" s="1"/>
  <c r="B28" i="73"/>
  <c r="T36" i="73" s="1"/>
  <c r="G26" i="73"/>
  <c r="E26" i="73"/>
  <c r="B26" i="73"/>
  <c r="R25" i="73"/>
  <c r="Q25" i="73"/>
  <c r="O25" i="73"/>
  <c r="N25" i="73"/>
  <c r="L25" i="73"/>
  <c r="K25" i="73"/>
  <c r="I25" i="73"/>
  <c r="H25" i="73"/>
  <c r="F25" i="73"/>
  <c r="E25" i="73"/>
  <c r="T24" i="73"/>
  <c r="T22" i="73"/>
  <c r="T20" i="73"/>
  <c r="T18" i="73"/>
  <c r="D18" i="73" s="1"/>
  <c r="B16" i="73"/>
  <c r="T23" i="73" s="1"/>
  <c r="B14" i="73"/>
  <c r="R13" i="73"/>
  <c r="Q13" i="73"/>
  <c r="E14" i="73" s="1"/>
  <c r="O13" i="73"/>
  <c r="G14" i="73" s="1"/>
  <c r="N13" i="73"/>
  <c r="L13" i="73"/>
  <c r="K13" i="73"/>
  <c r="I13" i="73"/>
  <c r="H13" i="73"/>
  <c r="F13" i="73"/>
  <c r="E13" i="73"/>
  <c r="T12" i="73"/>
  <c r="T11" i="73"/>
  <c r="T10" i="73"/>
  <c r="T9" i="73"/>
  <c r="T8" i="73"/>
  <c r="T7" i="73"/>
  <c r="T6" i="73"/>
  <c r="D6" i="73" s="1"/>
  <c r="D7" i="73" s="1"/>
  <c r="D8" i="73" s="1"/>
  <c r="D9" i="73" s="1"/>
  <c r="D10" i="73" s="1"/>
  <c r="D11" i="73" s="1"/>
  <c r="D12" i="73" s="1"/>
  <c r="G6" i="73" s="1"/>
  <c r="G7" i="73" s="1"/>
  <c r="G8" i="73" s="1"/>
  <c r="G9" i="73" s="1"/>
  <c r="G10" i="73" s="1"/>
  <c r="G11" i="73" s="1"/>
  <c r="G12" i="73" s="1"/>
  <c r="J6" i="73" s="1"/>
  <c r="J7" i="73" s="1"/>
  <c r="J8" i="73" s="1"/>
  <c r="J9" i="73" s="1"/>
  <c r="J10" i="73" s="1"/>
  <c r="J11" i="73" s="1"/>
  <c r="J12" i="73" s="1"/>
  <c r="M6" i="73" s="1"/>
  <c r="M7" i="73" s="1"/>
  <c r="M8" i="73" s="1"/>
  <c r="M9" i="73" s="1"/>
  <c r="M10" i="73" s="1"/>
  <c r="M11" i="73" s="1"/>
  <c r="M12" i="73" s="1"/>
  <c r="P6" i="73" s="1"/>
  <c r="P7" i="73" s="1"/>
  <c r="P8" i="73" s="1"/>
  <c r="P9" i="73" s="1"/>
  <c r="P10" i="73" s="1"/>
  <c r="P11" i="73" s="1"/>
  <c r="P12" i="73" s="1"/>
  <c r="S4" i="73"/>
  <c r="R37" i="72"/>
  <c r="Q37" i="72"/>
  <c r="O37" i="72"/>
  <c r="N37" i="72"/>
  <c r="L37" i="72"/>
  <c r="K37" i="72"/>
  <c r="I37" i="72"/>
  <c r="H37" i="72"/>
  <c r="F37" i="72"/>
  <c r="G38" i="72" s="1"/>
  <c r="E37" i="72"/>
  <c r="E38" i="72" s="1"/>
  <c r="T34" i="72"/>
  <c r="T32" i="72"/>
  <c r="T30" i="72"/>
  <c r="B28" i="72"/>
  <c r="T36" i="72" s="1"/>
  <c r="G26" i="72"/>
  <c r="B26" i="72"/>
  <c r="R25" i="72"/>
  <c r="Q25" i="72"/>
  <c r="O25" i="72"/>
  <c r="N25" i="72"/>
  <c r="L25" i="72"/>
  <c r="K25" i="72"/>
  <c r="I25" i="72"/>
  <c r="H25" i="72"/>
  <c r="F25" i="72"/>
  <c r="E25" i="72"/>
  <c r="E26" i="72" s="1"/>
  <c r="T24" i="72"/>
  <c r="T22" i="72"/>
  <c r="T20" i="72"/>
  <c r="T18" i="72"/>
  <c r="D18" i="72" s="1"/>
  <c r="B16" i="72"/>
  <c r="T23" i="72" s="1"/>
  <c r="B14" i="72"/>
  <c r="R13" i="72"/>
  <c r="Q13" i="72"/>
  <c r="O13" i="72"/>
  <c r="N13" i="72"/>
  <c r="E14" i="72" s="1"/>
  <c r="J1" i="72" s="1"/>
  <c r="L13" i="72"/>
  <c r="G14" i="72" s="1"/>
  <c r="J2" i="72" s="1"/>
  <c r="K13" i="72"/>
  <c r="I13" i="72"/>
  <c r="H13" i="72"/>
  <c r="F13" i="72"/>
  <c r="E13" i="72"/>
  <c r="T12" i="72"/>
  <c r="T11" i="72"/>
  <c r="T10" i="72"/>
  <c r="T9" i="72"/>
  <c r="T8" i="72"/>
  <c r="T7" i="72"/>
  <c r="T6" i="72"/>
  <c r="D6" i="72"/>
  <c r="D7" i="72" s="1"/>
  <c r="D8" i="72" s="1"/>
  <c r="D9" i="72" s="1"/>
  <c r="D10" i="72" s="1"/>
  <c r="D11" i="72" s="1"/>
  <c r="D12" i="72" s="1"/>
  <c r="G6" i="72" s="1"/>
  <c r="G7" i="72" s="1"/>
  <c r="G8" i="72" s="1"/>
  <c r="G9" i="72" s="1"/>
  <c r="G10" i="72" s="1"/>
  <c r="G11" i="72" s="1"/>
  <c r="G12" i="72" s="1"/>
  <c r="J6" i="72" s="1"/>
  <c r="J7" i="72" s="1"/>
  <c r="J8" i="72" s="1"/>
  <c r="J9" i="72" s="1"/>
  <c r="J10" i="72" s="1"/>
  <c r="J11" i="72" s="1"/>
  <c r="J12" i="72" s="1"/>
  <c r="M6" i="72" s="1"/>
  <c r="M7" i="72" s="1"/>
  <c r="M8" i="72" s="1"/>
  <c r="M9" i="72" s="1"/>
  <c r="M10" i="72" s="1"/>
  <c r="M11" i="72" s="1"/>
  <c r="M12" i="72" s="1"/>
  <c r="P6" i="72" s="1"/>
  <c r="P7" i="72" s="1"/>
  <c r="P8" i="72" s="1"/>
  <c r="P9" i="72" s="1"/>
  <c r="P10" i="72" s="1"/>
  <c r="P11" i="72" s="1"/>
  <c r="P12" i="72" s="1"/>
  <c r="S4" i="72"/>
  <c r="R37" i="71"/>
  <c r="Q37" i="71"/>
  <c r="O37" i="71"/>
  <c r="N37" i="71"/>
  <c r="L37" i="71"/>
  <c r="K37" i="71"/>
  <c r="E38" i="71" s="1"/>
  <c r="I37" i="71"/>
  <c r="H37" i="71"/>
  <c r="F37" i="71"/>
  <c r="G38" i="71" s="1"/>
  <c r="E37" i="71"/>
  <c r="B28" i="71"/>
  <c r="T32" i="71" s="1"/>
  <c r="G26" i="71"/>
  <c r="R25" i="71"/>
  <c r="Q25" i="71"/>
  <c r="O25" i="71"/>
  <c r="N25" i="71"/>
  <c r="L25" i="71"/>
  <c r="K25" i="71"/>
  <c r="I25" i="71"/>
  <c r="H25" i="71"/>
  <c r="F25" i="71"/>
  <c r="E25" i="71"/>
  <c r="E26" i="71" s="1"/>
  <c r="B16" i="71"/>
  <c r="T23" i="71" s="1"/>
  <c r="E14" i="71"/>
  <c r="J1" i="71" s="1"/>
  <c r="B14" i="71"/>
  <c r="R13" i="71"/>
  <c r="G14" i="71" s="1"/>
  <c r="Q13" i="71"/>
  <c r="O13" i="71"/>
  <c r="N13" i="71"/>
  <c r="L13" i="71"/>
  <c r="K13" i="71"/>
  <c r="I13" i="71"/>
  <c r="H13" i="71"/>
  <c r="F13" i="71"/>
  <c r="E13" i="71"/>
  <c r="T12" i="71"/>
  <c r="T11" i="71"/>
  <c r="T10" i="71"/>
  <c r="T9" i="71"/>
  <c r="T8" i="71"/>
  <c r="T7" i="71"/>
  <c r="T6" i="71"/>
  <c r="D6" i="71" s="1"/>
  <c r="D7" i="71" s="1"/>
  <c r="D8" i="71" s="1"/>
  <c r="D9" i="71" s="1"/>
  <c r="D10" i="71" s="1"/>
  <c r="D11" i="71" s="1"/>
  <c r="D12" i="71" s="1"/>
  <c r="G6" i="71" s="1"/>
  <c r="G7" i="71" s="1"/>
  <c r="G8" i="71" s="1"/>
  <c r="G9" i="71" s="1"/>
  <c r="G10" i="71" s="1"/>
  <c r="G11" i="71" s="1"/>
  <c r="G12" i="71" s="1"/>
  <c r="J6" i="71" s="1"/>
  <c r="J7" i="71" s="1"/>
  <c r="J8" i="71" s="1"/>
  <c r="J9" i="71" s="1"/>
  <c r="J10" i="71" s="1"/>
  <c r="J11" i="71" s="1"/>
  <c r="J12" i="71" s="1"/>
  <c r="M6" i="71" s="1"/>
  <c r="M7" i="71" s="1"/>
  <c r="M8" i="71" s="1"/>
  <c r="M9" i="71" s="1"/>
  <c r="M10" i="71" s="1"/>
  <c r="M11" i="71" s="1"/>
  <c r="M12" i="71" s="1"/>
  <c r="P6" i="71" s="1"/>
  <c r="P7" i="71" s="1"/>
  <c r="P8" i="71" s="1"/>
  <c r="P9" i="71" s="1"/>
  <c r="P10" i="71" s="1"/>
  <c r="P11" i="71" s="1"/>
  <c r="P12" i="71" s="1"/>
  <c r="S4" i="71"/>
  <c r="D30" i="42"/>
  <c r="P24" i="42"/>
  <c r="E38" i="42"/>
  <c r="S4" i="42"/>
  <c r="R37" i="42"/>
  <c r="Q37" i="42"/>
  <c r="O37" i="42"/>
  <c r="N37" i="42"/>
  <c r="L37" i="42"/>
  <c r="K37" i="42"/>
  <c r="I37" i="42"/>
  <c r="H37" i="42"/>
  <c r="F37" i="42"/>
  <c r="E37" i="42"/>
  <c r="R25" i="42"/>
  <c r="Q25" i="42"/>
  <c r="E26" i="42" s="1"/>
  <c r="O25" i="42"/>
  <c r="N25" i="42"/>
  <c r="L25" i="42"/>
  <c r="K25" i="42"/>
  <c r="I25" i="42"/>
  <c r="H25" i="42"/>
  <c r="F25" i="42"/>
  <c r="E25" i="42"/>
  <c r="B16" i="42"/>
  <c r="T21" i="42" s="1"/>
  <c r="B14" i="42"/>
  <c r="R13" i="42"/>
  <c r="Q13" i="42"/>
  <c r="O13" i="42"/>
  <c r="N13" i="42"/>
  <c r="L13" i="42"/>
  <c r="K13" i="42"/>
  <c r="I13" i="42"/>
  <c r="H13" i="42"/>
  <c r="F13" i="42"/>
  <c r="E13" i="42"/>
  <c r="T12" i="42"/>
  <c r="T11" i="42"/>
  <c r="T10" i="42"/>
  <c r="T9" i="42"/>
  <c r="T8" i="42"/>
  <c r="T7" i="42"/>
  <c r="T6" i="42"/>
  <c r="D6" i="42" s="1"/>
  <c r="B26" i="74" l="1"/>
  <c r="T18" i="74"/>
  <c r="D18" i="74" s="1"/>
  <c r="D19" i="74" s="1"/>
  <c r="D20" i="74" s="1"/>
  <c r="T20" i="74"/>
  <c r="T22" i="74"/>
  <c r="T24" i="74"/>
  <c r="T31" i="74"/>
  <c r="T35" i="74"/>
  <c r="G1" i="74"/>
  <c r="S16" i="74"/>
  <c r="T19" i="74"/>
  <c r="T21" i="74"/>
  <c r="S28" i="74"/>
  <c r="T33" i="74"/>
  <c r="B38" i="74"/>
  <c r="T30" i="74"/>
  <c r="T32" i="74"/>
  <c r="T34" i="74"/>
  <c r="J2" i="73"/>
  <c r="J1" i="73"/>
  <c r="T31" i="73"/>
  <c r="T33" i="73"/>
  <c r="T35" i="73"/>
  <c r="S16" i="73"/>
  <c r="T19" i="73"/>
  <c r="D19" i="73" s="1"/>
  <c r="D20" i="73" s="1"/>
  <c r="D21" i="73" s="1"/>
  <c r="D22" i="73" s="1"/>
  <c r="D23" i="73" s="1"/>
  <c r="D24" i="73" s="1"/>
  <c r="G18" i="73" s="1"/>
  <c r="G19" i="73" s="1"/>
  <c r="G20" i="73" s="1"/>
  <c r="G21" i="73" s="1"/>
  <c r="G22" i="73" s="1"/>
  <c r="G23" i="73" s="1"/>
  <c r="G24" i="73" s="1"/>
  <c r="J18" i="73" s="1"/>
  <c r="J19" i="73" s="1"/>
  <c r="J20" i="73" s="1"/>
  <c r="J21" i="73" s="1"/>
  <c r="J22" i="73" s="1"/>
  <c r="J23" i="73" s="1"/>
  <c r="J24" i="73" s="1"/>
  <c r="M18" i="73" s="1"/>
  <c r="M19" i="73" s="1"/>
  <c r="M20" i="73" s="1"/>
  <c r="M21" i="73" s="1"/>
  <c r="M22" i="73" s="1"/>
  <c r="M23" i="73" s="1"/>
  <c r="M24" i="73" s="1"/>
  <c r="P18" i="73" s="1"/>
  <c r="P19" i="73" s="1"/>
  <c r="P20" i="73" s="1"/>
  <c r="P21" i="73" s="1"/>
  <c r="P22" i="73" s="1"/>
  <c r="P23" i="73" s="1"/>
  <c r="P24" i="73" s="1"/>
  <c r="D30" i="73" s="1"/>
  <c r="D31" i="73" s="1"/>
  <c r="D32" i="73" s="1"/>
  <c r="D33" i="73" s="1"/>
  <c r="D34" i="73" s="1"/>
  <c r="D35" i="73" s="1"/>
  <c r="D36" i="73" s="1"/>
  <c r="G30" i="73" s="1"/>
  <c r="G31" i="73" s="1"/>
  <c r="G32" i="73" s="1"/>
  <c r="G33" i="73" s="1"/>
  <c r="G34" i="73" s="1"/>
  <c r="G35" i="73" s="1"/>
  <c r="G36" i="73" s="1"/>
  <c r="J30" i="73" s="1"/>
  <c r="J31" i="73" s="1"/>
  <c r="J32" i="73" s="1"/>
  <c r="J33" i="73" s="1"/>
  <c r="J34" i="73" s="1"/>
  <c r="J35" i="73" s="1"/>
  <c r="J36" i="73" s="1"/>
  <c r="M30" i="73" s="1"/>
  <c r="M31" i="73" s="1"/>
  <c r="M32" i="73" s="1"/>
  <c r="M33" i="73" s="1"/>
  <c r="M34" i="73" s="1"/>
  <c r="M35" i="73" s="1"/>
  <c r="M36" i="73" s="1"/>
  <c r="P30" i="73" s="1"/>
  <c r="P31" i="73" s="1"/>
  <c r="P32" i="73" s="1"/>
  <c r="P33" i="73" s="1"/>
  <c r="P34" i="73" s="1"/>
  <c r="P35" i="73" s="1"/>
  <c r="P36" i="73" s="1"/>
  <c r="T21" i="73"/>
  <c r="S28" i="73"/>
  <c r="G1" i="73"/>
  <c r="B38" i="73"/>
  <c r="T30" i="73"/>
  <c r="T32" i="73"/>
  <c r="T34" i="73"/>
  <c r="D19" i="72"/>
  <c r="D20" i="72" s="1"/>
  <c r="D21" i="72" s="1"/>
  <c r="D22" i="72" s="1"/>
  <c r="D23" i="72" s="1"/>
  <c r="D24" i="72" s="1"/>
  <c r="G18" i="72" s="1"/>
  <c r="G19" i="72" s="1"/>
  <c r="G20" i="72" s="1"/>
  <c r="G21" i="72" s="1"/>
  <c r="G22" i="72" s="1"/>
  <c r="G23" i="72" s="1"/>
  <c r="G24" i="72" s="1"/>
  <c r="J18" i="72" s="1"/>
  <c r="J19" i="72" s="1"/>
  <c r="J20" i="72" s="1"/>
  <c r="J21" i="72" s="1"/>
  <c r="J22" i="72" s="1"/>
  <c r="J23" i="72" s="1"/>
  <c r="J24" i="72" s="1"/>
  <c r="M18" i="72" s="1"/>
  <c r="M19" i="72" s="1"/>
  <c r="M20" i="72" s="1"/>
  <c r="M21" i="72" s="1"/>
  <c r="M22" i="72" s="1"/>
  <c r="M23" i="72" s="1"/>
  <c r="M24" i="72" s="1"/>
  <c r="P18" i="72" s="1"/>
  <c r="P19" i="72" s="1"/>
  <c r="P20" i="72" s="1"/>
  <c r="P21" i="72" s="1"/>
  <c r="P22" i="72" s="1"/>
  <c r="P23" i="72" s="1"/>
  <c r="P24" i="72" s="1"/>
  <c r="D30" i="72" s="1"/>
  <c r="D31" i="72" s="1"/>
  <c r="D32" i="72" s="1"/>
  <c r="D33" i="72" s="1"/>
  <c r="D34" i="72" s="1"/>
  <c r="D35" i="72" s="1"/>
  <c r="D36" i="72" s="1"/>
  <c r="G30" i="72" s="1"/>
  <c r="G31" i="72" s="1"/>
  <c r="G32" i="72" s="1"/>
  <c r="G33" i="72" s="1"/>
  <c r="G34" i="72" s="1"/>
  <c r="G35" i="72" s="1"/>
  <c r="G36" i="72" s="1"/>
  <c r="J30" i="72" s="1"/>
  <c r="J31" i="72" s="1"/>
  <c r="J32" i="72" s="1"/>
  <c r="J33" i="72" s="1"/>
  <c r="J34" i="72" s="1"/>
  <c r="J35" i="72" s="1"/>
  <c r="J36" i="72" s="1"/>
  <c r="M30" i="72" s="1"/>
  <c r="M31" i="72" s="1"/>
  <c r="M32" i="72" s="1"/>
  <c r="M33" i="72" s="1"/>
  <c r="M34" i="72" s="1"/>
  <c r="M35" i="72" s="1"/>
  <c r="M36" i="72" s="1"/>
  <c r="P30" i="72" s="1"/>
  <c r="P31" i="72" s="1"/>
  <c r="P32" i="72" s="1"/>
  <c r="P33" i="72" s="1"/>
  <c r="P34" i="72" s="1"/>
  <c r="P35" i="72" s="1"/>
  <c r="P36" i="72" s="1"/>
  <c r="G1" i="72"/>
  <c r="S16" i="72"/>
  <c r="T19" i="72"/>
  <c r="T21" i="72"/>
  <c r="S28" i="72"/>
  <c r="T31" i="72"/>
  <c r="T33" i="72"/>
  <c r="T35" i="72"/>
  <c r="B38" i="72"/>
  <c r="J2" i="71"/>
  <c r="B26" i="71"/>
  <c r="T18" i="71"/>
  <c r="D18" i="71" s="1"/>
  <c r="T20" i="71"/>
  <c r="T22" i="71"/>
  <c r="T24" i="71"/>
  <c r="S28" i="71"/>
  <c r="S16" i="71"/>
  <c r="T19" i="71"/>
  <c r="T21" i="71"/>
  <c r="T31" i="71"/>
  <c r="T33" i="71"/>
  <c r="T35" i="71"/>
  <c r="G1" i="71"/>
  <c r="B38" i="71"/>
  <c r="T30" i="71"/>
  <c r="T34" i="71"/>
  <c r="T36" i="71"/>
  <c r="E14" i="42"/>
  <c r="G38" i="42"/>
  <c r="T18" i="42"/>
  <c r="D18" i="42" s="1"/>
  <c r="T20" i="42"/>
  <c r="T22" i="42"/>
  <c r="T23" i="42"/>
  <c r="B26" i="42"/>
  <c r="T24" i="42"/>
  <c r="B28" i="42"/>
  <c r="G1" i="42" s="1"/>
  <c r="G14" i="42"/>
  <c r="G26" i="42"/>
  <c r="D7" i="42"/>
  <c r="D8" i="42" s="1"/>
  <c r="D9" i="42" s="1"/>
  <c r="D10" i="42" s="1"/>
  <c r="D11" i="42" s="1"/>
  <c r="D12" i="42" s="1"/>
  <c r="G6" i="42" s="1"/>
  <c r="G7" i="42" s="1"/>
  <c r="G8" i="42" s="1"/>
  <c r="G9" i="42" s="1"/>
  <c r="G10" i="42" s="1"/>
  <c r="G11" i="42" s="1"/>
  <c r="G12" i="42" s="1"/>
  <c r="J6" i="42" s="1"/>
  <c r="J7" i="42" s="1"/>
  <c r="J8" i="42" s="1"/>
  <c r="J9" i="42" s="1"/>
  <c r="J10" i="42" s="1"/>
  <c r="J11" i="42" s="1"/>
  <c r="J12" i="42" s="1"/>
  <c r="M6" i="42" s="1"/>
  <c r="M7" i="42" s="1"/>
  <c r="M8" i="42" s="1"/>
  <c r="M9" i="42" s="1"/>
  <c r="M10" i="42" s="1"/>
  <c r="M11" i="42" s="1"/>
  <c r="M12" i="42" s="1"/>
  <c r="P6" i="42" s="1"/>
  <c r="P7" i="42" s="1"/>
  <c r="P8" i="42" s="1"/>
  <c r="P9" i="42" s="1"/>
  <c r="P10" i="42" s="1"/>
  <c r="P11" i="42" s="1"/>
  <c r="P12" i="42" s="1"/>
  <c r="S16" i="42"/>
  <c r="T19" i="42"/>
  <c r="D21" i="74" l="1"/>
  <c r="D22" i="74" s="1"/>
  <c r="D23" i="74" s="1"/>
  <c r="D24" i="74" s="1"/>
  <c r="G18" i="74" s="1"/>
  <c r="G19" i="74" s="1"/>
  <c r="G20" i="74" s="1"/>
  <c r="G21" i="74" s="1"/>
  <c r="G22" i="74" s="1"/>
  <c r="G23" i="74" s="1"/>
  <c r="G24" i="74" s="1"/>
  <c r="J18" i="74" s="1"/>
  <c r="J19" i="74" s="1"/>
  <c r="J20" i="74" s="1"/>
  <c r="J21" i="74" s="1"/>
  <c r="J22" i="74" s="1"/>
  <c r="J23" i="74" s="1"/>
  <c r="J24" i="74" s="1"/>
  <c r="M18" i="74" s="1"/>
  <c r="M19" i="74" s="1"/>
  <c r="M20" i="74" s="1"/>
  <c r="M21" i="74" s="1"/>
  <c r="M22" i="74" s="1"/>
  <c r="M23" i="74" s="1"/>
  <c r="M24" i="74" s="1"/>
  <c r="P18" i="74" s="1"/>
  <c r="P19" i="74" s="1"/>
  <c r="P20" i="74" s="1"/>
  <c r="P21" i="74" s="1"/>
  <c r="P22" i="74" s="1"/>
  <c r="P23" i="74" s="1"/>
  <c r="P24" i="74" s="1"/>
  <c r="D30" i="74" s="1"/>
  <c r="D31" i="74" s="1"/>
  <c r="D32" i="74" s="1"/>
  <c r="D33" i="74" s="1"/>
  <c r="D34" i="74" s="1"/>
  <c r="D35" i="74" s="1"/>
  <c r="D36" i="74" s="1"/>
  <c r="G30" i="74" s="1"/>
  <c r="G31" i="74" s="1"/>
  <c r="G32" i="74" s="1"/>
  <c r="G33" i="74" s="1"/>
  <c r="G34" i="74" s="1"/>
  <c r="G35" i="74" s="1"/>
  <c r="G36" i="74" s="1"/>
  <c r="J30" i="74" s="1"/>
  <c r="J31" i="74" s="1"/>
  <c r="J32" i="74" s="1"/>
  <c r="J33" i="74" s="1"/>
  <c r="J34" i="74" s="1"/>
  <c r="J35" i="74" s="1"/>
  <c r="J36" i="74" s="1"/>
  <c r="M30" i="74" s="1"/>
  <c r="M31" i="74" s="1"/>
  <c r="M32" i="74" s="1"/>
  <c r="M33" i="74" s="1"/>
  <c r="M34" i="74" s="1"/>
  <c r="M35" i="74" s="1"/>
  <c r="M36" i="74" s="1"/>
  <c r="P30" i="74" s="1"/>
  <c r="P31" i="74" s="1"/>
  <c r="P32" i="74" s="1"/>
  <c r="P33" i="74" s="1"/>
  <c r="P34" i="74" s="1"/>
  <c r="P35" i="74" s="1"/>
  <c r="P36" i="74" s="1"/>
  <c r="D19" i="71"/>
  <c r="D20" i="71" s="1"/>
  <c r="D21" i="71" s="1"/>
  <c r="D22" i="71" s="1"/>
  <c r="D23" i="71" s="1"/>
  <c r="D24" i="71" s="1"/>
  <c r="G18" i="71" s="1"/>
  <c r="G19" i="71" s="1"/>
  <c r="G20" i="71" s="1"/>
  <c r="G21" i="71" s="1"/>
  <c r="G22" i="71" s="1"/>
  <c r="G23" i="71" s="1"/>
  <c r="G24" i="71" s="1"/>
  <c r="J18" i="71" s="1"/>
  <c r="J19" i="71" s="1"/>
  <c r="J20" i="71" s="1"/>
  <c r="J21" i="71" s="1"/>
  <c r="J22" i="71" s="1"/>
  <c r="J23" i="71" s="1"/>
  <c r="J24" i="71" s="1"/>
  <c r="M18" i="71" s="1"/>
  <c r="M19" i="71" s="1"/>
  <c r="M20" i="71" s="1"/>
  <c r="M21" i="71" s="1"/>
  <c r="M22" i="71" s="1"/>
  <c r="M23" i="71" s="1"/>
  <c r="M24" i="71" s="1"/>
  <c r="P18" i="71" s="1"/>
  <c r="P19" i="71" s="1"/>
  <c r="P20" i="71" s="1"/>
  <c r="P21" i="71" s="1"/>
  <c r="P22" i="71" s="1"/>
  <c r="P23" i="71" s="1"/>
  <c r="P24" i="71" s="1"/>
  <c r="D30" i="71" s="1"/>
  <c r="D31" i="71" s="1"/>
  <c r="D32" i="71" s="1"/>
  <c r="D33" i="71" s="1"/>
  <c r="D34" i="71" s="1"/>
  <c r="D35" i="71" s="1"/>
  <c r="D36" i="71" s="1"/>
  <c r="G30" i="71" s="1"/>
  <c r="G31" i="71" s="1"/>
  <c r="G32" i="71" s="1"/>
  <c r="G33" i="71" s="1"/>
  <c r="G34" i="71" s="1"/>
  <c r="G35" i="71" s="1"/>
  <c r="G36" i="71" s="1"/>
  <c r="J30" i="71" s="1"/>
  <c r="J31" i="71" s="1"/>
  <c r="J32" i="71" s="1"/>
  <c r="J33" i="71" s="1"/>
  <c r="J34" i="71" s="1"/>
  <c r="J35" i="71" s="1"/>
  <c r="J36" i="71" s="1"/>
  <c r="M30" i="71" s="1"/>
  <c r="M31" i="71" s="1"/>
  <c r="M32" i="71" s="1"/>
  <c r="M33" i="71" s="1"/>
  <c r="M34" i="71" s="1"/>
  <c r="M35" i="71" s="1"/>
  <c r="M36" i="71" s="1"/>
  <c r="P30" i="71" s="1"/>
  <c r="P31" i="71" s="1"/>
  <c r="P32" i="71" s="1"/>
  <c r="P33" i="71" s="1"/>
  <c r="P34" i="71" s="1"/>
  <c r="P35" i="71" s="1"/>
  <c r="P36" i="71" s="1"/>
  <c r="D19" i="42"/>
  <c r="D20" i="42" s="1"/>
  <c r="D21" i="42" s="1"/>
  <c r="D22" i="42" s="1"/>
  <c r="D23" i="42" s="1"/>
  <c r="D24" i="42" s="1"/>
  <c r="G18" i="42" s="1"/>
  <c r="G19" i="42" s="1"/>
  <c r="G20" i="42" s="1"/>
  <c r="G21" i="42" s="1"/>
  <c r="G22" i="42" s="1"/>
  <c r="G23" i="42" s="1"/>
  <c r="G24" i="42" s="1"/>
  <c r="J18" i="42" s="1"/>
  <c r="J19" i="42" s="1"/>
  <c r="J20" i="42" s="1"/>
  <c r="J21" i="42" s="1"/>
  <c r="J22" i="42" s="1"/>
  <c r="J23" i="42" s="1"/>
  <c r="J24" i="42" s="1"/>
  <c r="M18" i="42" s="1"/>
  <c r="M19" i="42" s="1"/>
  <c r="M20" i="42" s="1"/>
  <c r="M21" i="42" s="1"/>
  <c r="M22" i="42" s="1"/>
  <c r="M23" i="42" s="1"/>
  <c r="M24" i="42" s="1"/>
  <c r="P18" i="42" s="1"/>
  <c r="P19" i="42" s="1"/>
  <c r="P20" i="42" s="1"/>
  <c r="P21" i="42" s="1"/>
  <c r="P22" i="42" s="1"/>
  <c r="P23" i="42" s="1"/>
  <c r="J1" i="42"/>
  <c r="T35" i="42"/>
  <c r="T33" i="42"/>
  <c r="T31" i="42"/>
  <c r="J2" i="42"/>
  <c r="S28" i="42"/>
  <c r="B38" i="42"/>
  <c r="T34" i="42"/>
  <c r="T32" i="42"/>
  <c r="T36" i="42"/>
  <c r="T30" i="42"/>
  <c r="D31" i="42" l="1"/>
  <c r="D32" i="42" s="1"/>
  <c r="D33" i="42" s="1"/>
  <c r="D34" i="42" s="1"/>
  <c r="D35" i="42" s="1"/>
  <c r="D36" i="42" s="1"/>
  <c r="G30" i="42" s="1"/>
  <c r="G31" i="42" s="1"/>
  <c r="G32" i="42" s="1"/>
  <c r="G33" i="42" s="1"/>
  <c r="G34" i="42" s="1"/>
  <c r="G35" i="42" s="1"/>
  <c r="G36" i="42" s="1"/>
  <c r="J30" i="42" s="1"/>
  <c r="J31" i="42" s="1"/>
  <c r="J32" i="42" s="1"/>
  <c r="J33" i="42" s="1"/>
  <c r="J34" i="42" s="1"/>
  <c r="J35" i="42" s="1"/>
  <c r="J36" i="42" s="1"/>
  <c r="M30" i="42" s="1"/>
  <c r="M31" i="42" s="1"/>
  <c r="M32" i="42" s="1"/>
  <c r="M33" i="42" s="1"/>
  <c r="M34" i="42" s="1"/>
  <c r="M35" i="42" s="1"/>
  <c r="M36" i="42" s="1"/>
  <c r="P30" i="42" s="1"/>
  <c r="P31" i="42" s="1"/>
  <c r="P32" i="42" s="1"/>
  <c r="P33" i="42" s="1"/>
  <c r="P34" i="42" s="1"/>
  <c r="P35" i="42" s="1"/>
  <c r="P36"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48B9AD80-9A64-4685-B109-467675708AEC}">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C61ED3BE-03FB-43BD-AA84-CDDCB6CFE086}">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CB166182-A6EF-4C87-B38F-416A7509DF5C}">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CDEDBA1B-57C5-4A38-9DC2-09FC4EE0309E}">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F0FC1929-84A0-49E2-AABD-72027E2EC30C}">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888EA127-9293-44C2-BED2-81E7859015F6}">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1056B3C0-BD19-4DE3-AE54-20DDAF78D3D4}">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D1CA53EB-747B-48B2-9EE7-CD4DD3FFF7AB}">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32BCD439-F0B5-48BD-BA4F-4B2639E8A5BE}">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8985A49D-9EF3-43B4-A18F-415130511234}">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sharedStrings.xml><?xml version="1.0" encoding="utf-8"?>
<sst xmlns="http://schemas.openxmlformats.org/spreadsheetml/2006/main" count="440" uniqueCount="27">
  <si>
    <t>Worker Name:</t>
  </si>
  <si>
    <t>Total Days</t>
  </si>
  <si>
    <r>
      <t xml:space="preserve">Workers who do </t>
    </r>
    <r>
      <rPr>
        <b/>
        <u/>
        <sz val="10"/>
        <rFont val="Century Gothic"/>
        <family val="2"/>
      </rPr>
      <t xml:space="preserve">more than </t>
    </r>
    <r>
      <rPr>
        <sz val="10"/>
        <rFont val="Century Gothic"/>
        <family val="2"/>
      </rPr>
      <t xml:space="preserve">38 hours in the week  - </t>
    </r>
    <r>
      <rPr>
        <b/>
        <sz val="10"/>
        <rFont val="Century Gothic"/>
        <family val="2"/>
      </rPr>
      <t>HOVER OVER FOR INFO</t>
    </r>
  </si>
  <si>
    <r>
      <rPr>
        <sz val="10"/>
        <rFont val="Century Gothic"/>
        <family val="2"/>
      </rPr>
      <t xml:space="preserve">Workers who do </t>
    </r>
    <r>
      <rPr>
        <b/>
        <u/>
        <sz val="10"/>
        <rFont val="Century Gothic"/>
        <family val="2"/>
      </rPr>
      <t>less than</t>
    </r>
    <r>
      <rPr>
        <sz val="10"/>
        <rFont val="Century Gothic"/>
        <family val="2"/>
      </rPr>
      <t xml:space="preserve"> 38 hours in the week  - </t>
    </r>
    <r>
      <rPr>
        <b/>
        <sz val="10"/>
        <rFont val="Century Gothic"/>
        <family val="2"/>
      </rPr>
      <t>HOVER OVER FOR INFO</t>
    </r>
  </si>
  <si>
    <t>Total Wages</t>
  </si>
  <si>
    <r>
      <rPr>
        <sz val="8"/>
        <rFont val="Century Gothic"/>
        <family val="2"/>
      </rPr>
      <t>Note that</t>
    </r>
    <r>
      <rPr>
        <b/>
        <sz val="8"/>
        <rFont val="Century Gothic"/>
        <family val="2"/>
      </rPr>
      <t xml:space="preserve"> Total Pay</t>
    </r>
    <r>
      <rPr>
        <sz val="8"/>
        <rFont val="Century Gothic"/>
        <family val="2"/>
      </rPr>
      <t xml:space="preserve"> excludes only fares/travel/meals</t>
    </r>
  </si>
  <si>
    <t>Week 1: Date</t>
  </si>
  <si>
    <t>Total Hours</t>
  </si>
  <si>
    <t>Total Pay</t>
  </si>
  <si>
    <t>Week 2: Date</t>
  </si>
  <si>
    <t>Week 3: Date</t>
  </si>
  <si>
    <t>Week 4: Date</t>
  </si>
  <si>
    <t>Week 5: Date</t>
  </si>
  <si>
    <t>Monday</t>
  </si>
  <si>
    <t>Tuesday</t>
  </si>
  <si>
    <t>Wednesday</t>
  </si>
  <si>
    <t>Thursday</t>
  </si>
  <si>
    <t>Friday</t>
  </si>
  <si>
    <t>Saturday</t>
  </si>
  <si>
    <t>Sunday</t>
  </si>
  <si>
    <t>Weekly total</t>
  </si>
  <si>
    <t>Wages</t>
  </si>
  <si>
    <t xml:space="preserve"> </t>
  </si>
  <si>
    <t>Too many days</t>
  </si>
  <si>
    <t>for the quarter</t>
  </si>
  <si>
    <t>Days</t>
  </si>
  <si>
    <t>LeavePlus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</si>
</sst>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dd\-mmm\-yy;@"/>
    <numFmt numFmtId="165" formatCode="0.000"/>
    <numFmt numFmtId="166" formatCode="&quot;$&quot;#,##0"/>
    <numFmt numFmtId="167" formatCode="dd\-mmm\-yy"/>
  </numFmts>
  <fonts count="19" x14ac:knownFonts="1">
    <font>
      <sz val="10"/>
      <name val="Arial"/>
    </font>
    <font>
      <b/>
      <sz val="9"/>
      <name val="Century Gothic"/>
      <family val="2"/>
    </font>
    <font>
      <sz val="9"/>
      <name val="Century Gothic"/>
      <family val="2"/>
    </font>
    <font>
      <b/>
      <sz val="9"/>
      <color indexed="9"/>
      <name val="Century Gothic"/>
      <family val="2"/>
    </font>
    <font>
      <sz val="14"/>
      <color indexed="9"/>
      <name val="Century Gothic"/>
      <family val="2"/>
    </font>
    <font>
      <sz val="11"/>
      <color indexed="9"/>
      <name val="Century Gothic"/>
      <family val="2"/>
    </font>
    <font>
      <b/>
      <sz val="11"/>
      <name val="Century Gothic"/>
      <family val="2"/>
    </font>
    <font>
      <b/>
      <sz val="8"/>
      <name val="Century Gothic"/>
      <family val="2"/>
    </font>
    <font>
      <sz val="8"/>
      <name val="Century Gothic"/>
      <family val="2"/>
    </font>
    <font>
      <sz val="9"/>
      <color indexed="81"/>
      <name val="Tahoma"/>
      <family val="2"/>
    </font>
    <font>
      <b/>
      <sz val="9"/>
      <color indexed="81"/>
      <name val="Tahoma"/>
      <family val="2"/>
    </font>
    <font>
      <sz val="10"/>
      <name val="Century Gothic"/>
      <family val="2"/>
    </font>
    <font>
      <b/>
      <sz val="10"/>
      <name val="Century Gothic"/>
      <family val="2"/>
    </font>
    <font>
      <b/>
      <u/>
      <sz val="10"/>
      <name val="Century Gothic"/>
      <family val="2"/>
    </font>
    <font>
      <b/>
      <u/>
      <sz val="9"/>
      <color indexed="81"/>
      <name val="Tahoma"/>
      <family val="2"/>
    </font>
    <font>
      <b/>
      <sz val="7"/>
      <color theme="0"/>
      <name val="Century Gothic"/>
      <family val="2"/>
    </font>
    <font>
      <sz val="14"/>
      <name val="Century Gothic"/>
      <family val="2"/>
    </font>
    <font>
      <sz val="9"/>
      <color theme="0"/>
      <name val="Century Gothic"/>
      <family val="2"/>
    </font>
    <font>
      <sz val="14"/>
      <color theme="0"/>
      <name val="Century Gothic"/>
      <family val="2"/>
    </font>
  </fonts>
  <fills count="13">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8"/>
        <bgColor indexed="64"/>
      </patternFill>
    </fill>
    <fill>
      <patternFill patternType="solid">
        <fgColor indexed="23"/>
        <bgColor indexed="64"/>
      </patternFill>
    </fill>
    <fill>
      <patternFill patternType="solid">
        <fgColor indexed="62"/>
        <bgColor indexed="64"/>
      </patternFill>
    </fill>
    <fill>
      <patternFill patternType="solid">
        <fgColor theme="1" tint="0.14999847407452621"/>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5">
    <border>
      <left/>
      <right/>
      <top/>
      <bottom/>
      <diagonal/>
    </border>
    <border>
      <left/>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20"/>
      </top>
      <bottom style="thin">
        <color indexed="55"/>
      </bottom>
      <diagonal/>
    </border>
    <border>
      <left style="thin">
        <color indexed="55"/>
      </left>
      <right/>
      <top style="thin">
        <color indexed="20"/>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style="thin">
        <color indexed="20"/>
      </bottom>
      <diagonal/>
    </border>
    <border>
      <left style="thin">
        <color indexed="64"/>
      </left>
      <right style="thin">
        <color indexed="55"/>
      </right>
      <top style="thin">
        <color indexed="20"/>
      </top>
      <bottom style="thin">
        <color indexed="55"/>
      </bottom>
      <diagonal/>
    </border>
    <border>
      <left style="thin">
        <color indexed="55"/>
      </left>
      <right style="thin">
        <color indexed="64"/>
      </right>
      <top style="thin">
        <color indexed="20"/>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55"/>
      </right>
      <top style="thin">
        <color indexed="20"/>
      </top>
      <bottom style="thin">
        <color indexed="64"/>
      </bottom>
      <diagonal/>
    </border>
    <border>
      <left style="thin">
        <color indexed="20"/>
      </left>
      <right style="thin">
        <color indexed="20"/>
      </right>
      <top style="thin">
        <color indexed="20"/>
      </top>
      <bottom style="thin">
        <color indexed="64"/>
      </bottom>
      <diagonal/>
    </border>
    <border>
      <left style="thin">
        <color indexed="20"/>
      </left>
      <right style="thin">
        <color indexed="20"/>
      </right>
      <top/>
      <bottom style="thin">
        <color indexed="64"/>
      </bottom>
      <diagonal/>
    </border>
    <border>
      <left style="thin">
        <color indexed="55"/>
      </left>
      <right style="medium">
        <color indexed="64"/>
      </right>
      <top style="thin">
        <color indexed="20"/>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medium">
        <color indexed="64"/>
      </right>
      <top style="thin">
        <color indexed="55"/>
      </top>
      <bottom style="thin">
        <color indexed="64"/>
      </bottom>
      <diagonal/>
    </border>
    <border>
      <left style="thin">
        <color indexed="20"/>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55"/>
      </right>
      <top style="thin">
        <color indexed="20"/>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style="thin">
        <color indexed="55"/>
      </right>
      <top style="thin">
        <color indexed="55"/>
      </top>
      <bottom style="thin">
        <color indexed="20"/>
      </bottom>
      <diagonal/>
    </border>
    <border>
      <left style="medium">
        <color indexed="64"/>
      </left>
      <right style="thin">
        <color indexed="20"/>
      </right>
      <top style="thin">
        <color indexed="20"/>
      </top>
      <bottom style="thin">
        <color indexed="64"/>
      </bottom>
      <diagonal/>
    </border>
    <border>
      <left style="medium">
        <color indexed="64"/>
      </left>
      <right/>
      <top/>
      <bottom style="thin">
        <color indexed="20"/>
      </bottom>
      <diagonal/>
    </border>
    <border>
      <left/>
      <right style="thin">
        <color indexed="64"/>
      </right>
      <top/>
      <bottom style="thin">
        <color indexed="20"/>
      </bottom>
      <diagonal/>
    </border>
    <border>
      <left style="thin">
        <color indexed="64"/>
      </left>
      <right style="thin">
        <color indexed="20"/>
      </right>
      <top/>
      <bottom style="thin">
        <color indexed="20"/>
      </bottom>
      <diagonal/>
    </border>
    <border>
      <left style="thin">
        <color indexed="20"/>
      </left>
      <right style="thin">
        <color indexed="20"/>
      </right>
      <top/>
      <bottom style="thin">
        <color indexed="20"/>
      </bottom>
      <diagonal/>
    </border>
    <border>
      <left style="thin">
        <color indexed="20"/>
      </left>
      <right style="thin">
        <color indexed="64"/>
      </right>
      <top/>
      <bottom style="thin">
        <color indexed="20"/>
      </bottom>
      <diagonal/>
    </border>
    <border>
      <left style="thin">
        <color indexed="20"/>
      </left>
      <right style="medium">
        <color indexed="64"/>
      </right>
      <top/>
      <bottom style="thin">
        <color indexed="2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right style="thin">
        <color indexed="55"/>
      </right>
      <top style="thin">
        <color indexed="20"/>
      </top>
      <bottom style="thin">
        <color indexed="55"/>
      </bottom>
      <diagonal/>
    </border>
    <border>
      <left style="thin">
        <color indexed="64"/>
      </left>
      <right style="thin">
        <color indexed="55"/>
      </right>
      <top style="thin">
        <color indexed="55"/>
      </top>
      <bottom style="thin">
        <color indexed="55"/>
      </bottom>
      <diagonal/>
    </border>
    <border>
      <left style="medium">
        <color indexed="64"/>
      </left>
      <right/>
      <top style="medium">
        <color indexed="64"/>
      </top>
      <bottom style="thin">
        <color indexed="20"/>
      </bottom>
      <diagonal/>
    </border>
    <border>
      <left/>
      <right style="thin">
        <color indexed="64"/>
      </right>
      <top style="medium">
        <color indexed="64"/>
      </top>
      <bottom style="thin">
        <color indexed="20"/>
      </bottom>
      <diagonal/>
    </border>
    <border>
      <left style="thin">
        <color indexed="64"/>
      </left>
      <right style="thin">
        <color indexed="20"/>
      </right>
      <top style="medium">
        <color indexed="64"/>
      </top>
      <bottom style="thin">
        <color indexed="20"/>
      </bottom>
      <diagonal/>
    </border>
    <border>
      <left style="thin">
        <color indexed="20"/>
      </left>
      <right style="thin">
        <color indexed="20"/>
      </right>
      <top style="medium">
        <color indexed="64"/>
      </top>
      <bottom style="thin">
        <color indexed="20"/>
      </bottom>
      <diagonal/>
    </border>
    <border>
      <left style="thin">
        <color indexed="20"/>
      </left>
      <right style="thin">
        <color indexed="64"/>
      </right>
      <top style="medium">
        <color indexed="64"/>
      </top>
      <bottom style="thin">
        <color indexed="20"/>
      </bottom>
      <diagonal/>
    </border>
    <border>
      <left style="thin">
        <color indexed="20"/>
      </left>
      <right style="medium">
        <color indexed="64"/>
      </right>
      <top style="medium">
        <color indexed="64"/>
      </top>
      <bottom style="thin">
        <color indexed="20"/>
      </bottom>
      <diagonal/>
    </border>
    <border>
      <left style="thin">
        <color indexed="64"/>
      </left>
      <right style="thin">
        <color indexed="55"/>
      </right>
      <top style="thin">
        <color indexed="55"/>
      </top>
      <bottom style="thin">
        <color indexed="64"/>
      </bottom>
      <diagonal/>
    </border>
    <border>
      <left style="thin">
        <color indexed="20"/>
      </left>
      <right style="medium">
        <color indexed="64"/>
      </right>
      <top style="thin">
        <color indexed="64"/>
      </top>
      <bottom style="thin">
        <color indexed="64"/>
      </bottom>
      <diagonal/>
    </border>
    <border>
      <left style="thin">
        <color indexed="64"/>
      </left>
      <right style="thin">
        <color indexed="55"/>
      </right>
      <top style="thin">
        <color indexed="20"/>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style="thin">
        <color indexed="20"/>
      </left>
      <right style="thin">
        <color indexed="20"/>
      </right>
      <top style="thin">
        <color indexed="64"/>
      </top>
      <bottom style="thin">
        <color indexed="64"/>
      </bottom>
      <diagonal/>
    </border>
  </borders>
  <cellStyleXfs count="1">
    <xf numFmtId="0" fontId="0" fillId="0" borderId="0"/>
  </cellStyleXfs>
  <cellXfs count="105">
    <xf numFmtId="0" fontId="0" fillId="0" borderId="0" xfId="0"/>
    <xf numFmtId="2" fontId="2" fillId="2" borderId="3" xfId="0" applyNumberFormat="1" applyFont="1" applyFill="1" applyBorder="1" applyAlignment="1" applyProtection="1">
      <alignment horizontal="left"/>
      <protection locked="0"/>
    </xf>
    <xf numFmtId="2" fontId="2" fillId="4" borderId="10" xfId="0" applyNumberFormat="1" applyFont="1" applyFill="1" applyBorder="1" applyAlignment="1" applyProtection="1">
      <alignment horizontal="left"/>
      <protection locked="0"/>
    </xf>
    <xf numFmtId="2" fontId="2" fillId="2" borderId="11" xfId="0" applyNumberFormat="1" applyFont="1" applyFill="1" applyBorder="1" applyAlignment="1" applyProtection="1">
      <alignment horizontal="left"/>
      <protection locked="0"/>
    </xf>
    <xf numFmtId="2" fontId="2" fillId="4" borderId="12" xfId="0" applyNumberFormat="1" applyFont="1" applyFill="1" applyBorder="1" applyAlignment="1" applyProtection="1">
      <alignment horizontal="left"/>
      <protection locked="0"/>
    </xf>
    <xf numFmtId="2" fontId="2" fillId="2" borderId="4" xfId="0" applyNumberFormat="1" applyFont="1" applyFill="1" applyBorder="1" applyAlignment="1" applyProtection="1">
      <alignment horizontal="left"/>
      <protection locked="0"/>
    </xf>
    <xf numFmtId="2" fontId="2" fillId="4" borderId="9" xfId="0" applyNumberFormat="1" applyFont="1" applyFill="1" applyBorder="1" applyAlignment="1" applyProtection="1">
      <alignment horizontal="left"/>
      <protection locked="0"/>
    </xf>
    <xf numFmtId="2" fontId="2" fillId="4" borderId="16" xfId="0" applyNumberFormat="1" applyFont="1" applyFill="1" applyBorder="1" applyAlignment="1" applyProtection="1">
      <alignment horizontal="left"/>
      <protection locked="0"/>
    </xf>
    <xf numFmtId="2" fontId="2" fillId="4" borderId="17" xfId="0" applyNumberFormat="1" applyFont="1" applyFill="1" applyBorder="1" applyAlignment="1" applyProtection="1">
      <alignment horizontal="left"/>
      <protection locked="0"/>
    </xf>
    <xf numFmtId="0" fontId="2" fillId="2" borderId="0" xfId="0" applyFont="1" applyFill="1" applyAlignment="1">
      <alignment horizontal="left"/>
    </xf>
    <xf numFmtId="0" fontId="6" fillId="12" borderId="36" xfId="0" applyFont="1" applyFill="1" applyBorder="1" applyAlignment="1">
      <alignment horizontal="left"/>
    </xf>
    <xf numFmtId="0" fontId="6" fillId="12" borderId="37" xfId="0" applyFont="1" applyFill="1" applyBorder="1" applyAlignment="1">
      <alignment horizontal="left"/>
    </xf>
    <xf numFmtId="164" fontId="6" fillId="12" borderId="37" xfId="0" applyNumberFormat="1" applyFont="1" applyFill="1" applyBorder="1" applyAlignment="1">
      <alignment horizontal="left"/>
    </xf>
    <xf numFmtId="0" fontId="15" fillId="2" borderId="0" xfId="0" applyFont="1" applyFill="1" applyAlignment="1">
      <alignment horizontal="left"/>
    </xf>
    <xf numFmtId="0" fontId="2" fillId="2" borderId="0" xfId="0" applyFont="1" applyFill="1" applyAlignment="1">
      <alignment vertical="top" wrapText="1"/>
    </xf>
    <xf numFmtId="0" fontId="2" fillId="2" borderId="0" xfId="0" applyFont="1" applyFill="1"/>
    <xf numFmtId="0" fontId="2" fillId="2" borderId="0" xfId="0" applyFont="1" applyFill="1" applyAlignment="1">
      <alignment horizontal="left" indent="3"/>
    </xf>
    <xf numFmtId="0" fontId="6" fillId="12" borderId="20" xfId="0" applyFont="1" applyFill="1" applyBorder="1" applyAlignment="1">
      <alignment horizontal="left"/>
    </xf>
    <xf numFmtId="0" fontId="6" fillId="12" borderId="21" xfId="0" applyFont="1" applyFill="1" applyBorder="1"/>
    <xf numFmtId="166" fontId="6" fillId="12" borderId="22" xfId="0" applyNumberFormat="1" applyFont="1" applyFill="1" applyBorder="1" applyAlignment="1">
      <alignment horizontal="center"/>
    </xf>
    <xf numFmtId="0" fontId="15" fillId="2" borderId="0" xfId="0" applyFont="1" applyFill="1"/>
    <xf numFmtId="0" fontId="2" fillId="2" borderId="0" xfId="0" applyFont="1" applyFill="1" applyAlignment="1">
      <alignment horizontal="left" vertical="center"/>
    </xf>
    <xf numFmtId="164" fontId="2" fillId="2" borderId="0" xfId="0" applyNumberFormat="1" applyFont="1" applyFill="1" applyAlignment="1">
      <alignment horizontal="left" vertical="center"/>
    </xf>
    <xf numFmtId="0" fontId="2" fillId="2" borderId="0" xfId="0" applyFont="1" applyFill="1" applyAlignment="1">
      <alignment horizontal="left" vertical="center" indent="3"/>
    </xf>
    <xf numFmtId="164" fontId="2" fillId="2" borderId="0" xfId="0" applyNumberFormat="1" applyFont="1" applyFill="1" applyAlignment="1">
      <alignment horizontal="left" vertical="center" indent="3"/>
    </xf>
    <xf numFmtId="0" fontId="2" fillId="2" borderId="0" xfId="0" applyFont="1" applyFill="1" applyAlignment="1">
      <alignment vertical="center"/>
    </xf>
    <xf numFmtId="164" fontId="2" fillId="2" borderId="0" xfId="0" applyNumberFormat="1" applyFont="1" applyFill="1" applyAlignment="1">
      <alignment vertical="center"/>
    </xf>
    <xf numFmtId="164" fontId="6" fillId="5" borderId="29" xfId="0" applyNumberFormat="1" applyFont="1" applyFill="1" applyBorder="1" applyAlignment="1">
      <alignment horizontal="left" wrapText="1"/>
    </xf>
    <xf numFmtId="0" fontId="1" fillId="5" borderId="30" xfId="0" applyFont="1" applyFill="1" applyBorder="1" applyAlignment="1">
      <alignment horizontal="left" wrapText="1"/>
    </xf>
    <xf numFmtId="0" fontId="1" fillId="5" borderId="31" xfId="0" applyFont="1" applyFill="1" applyBorder="1" applyAlignment="1">
      <alignment horizontal="left" wrapText="1"/>
    </xf>
    <xf numFmtId="0" fontId="1" fillId="5" borderId="32" xfId="0" applyFont="1" applyFill="1" applyBorder="1" applyAlignment="1">
      <alignment horizontal="left" wrapText="1"/>
    </xf>
    <xf numFmtId="0" fontId="4" fillId="2" borderId="0" xfId="0" applyFont="1" applyFill="1" applyAlignment="1">
      <alignment vertical="center"/>
    </xf>
    <xf numFmtId="164" fontId="1" fillId="7" borderId="15" xfId="0" applyNumberFormat="1" applyFont="1" applyFill="1" applyBorder="1" applyAlignment="1">
      <alignment horizontal="left"/>
    </xf>
    <xf numFmtId="2" fontId="1" fillId="3" borderId="15" xfId="0" applyNumberFormat="1" applyFont="1" applyFill="1" applyBorder="1" applyAlignment="1">
      <alignment horizontal="left"/>
    </xf>
    <xf numFmtId="164" fontId="1" fillId="3" borderId="15" xfId="0" applyNumberFormat="1" applyFont="1" applyFill="1" applyBorder="1" applyAlignment="1">
      <alignment horizontal="left"/>
    </xf>
    <xf numFmtId="2" fontId="1" fillId="3" borderId="19" xfId="0" applyNumberFormat="1" applyFont="1" applyFill="1" applyBorder="1" applyAlignment="1">
      <alignment horizontal="left"/>
    </xf>
    <xf numFmtId="165" fontId="3" fillId="8" borderId="21" xfId="0" applyNumberFormat="1" applyFont="1" applyFill="1" applyBorder="1" applyAlignment="1">
      <alignment horizontal="left"/>
    </xf>
    <xf numFmtId="1" fontId="3" fillId="8" borderId="21" xfId="0" applyNumberFormat="1" applyFont="1" applyFill="1" applyBorder="1" applyAlignment="1">
      <alignment horizontal="left"/>
    </xf>
    <xf numFmtId="166" fontId="3" fillId="8" borderId="21" xfId="0" applyNumberFormat="1" applyFont="1" applyFill="1" applyBorder="1" applyAlignment="1">
      <alignment horizontal="left"/>
    </xf>
    <xf numFmtId="164" fontId="2" fillId="2" borderId="21" xfId="0" applyNumberFormat="1" applyFont="1" applyFill="1" applyBorder="1" applyAlignment="1">
      <alignment horizontal="left"/>
    </xf>
    <xf numFmtId="0" fontId="2" fillId="2" borderId="21" xfId="0" applyFont="1" applyFill="1" applyBorder="1" applyAlignment="1">
      <alignment horizontal="left"/>
    </xf>
    <xf numFmtId="0" fontId="2" fillId="2" borderId="21" xfId="0" applyFont="1" applyFill="1" applyBorder="1"/>
    <xf numFmtId="0" fontId="2" fillId="2" borderId="22" xfId="0" applyFont="1" applyFill="1" applyBorder="1"/>
    <xf numFmtId="164" fontId="2" fillId="2" borderId="0" xfId="0" applyNumberFormat="1" applyFont="1" applyFill="1" applyAlignment="1">
      <alignment horizontal="left"/>
    </xf>
    <xf numFmtId="2" fontId="2" fillId="9" borderId="3" xfId="0" applyNumberFormat="1" applyFont="1" applyFill="1" applyBorder="1" applyAlignment="1">
      <alignment horizontal="left"/>
    </xf>
    <xf numFmtId="2" fontId="2" fillId="9" borderId="17" xfId="0" applyNumberFormat="1" applyFont="1" applyFill="1" applyBorder="1" applyAlignment="1">
      <alignment horizontal="left"/>
    </xf>
    <xf numFmtId="2" fontId="2" fillId="9" borderId="11" xfId="0" applyNumberFormat="1" applyFont="1" applyFill="1" applyBorder="1" applyAlignment="1">
      <alignment horizontal="left"/>
    </xf>
    <xf numFmtId="2" fontId="2" fillId="9" borderId="18" xfId="0" applyNumberFormat="1" applyFont="1" applyFill="1" applyBorder="1" applyAlignment="1">
      <alignment horizontal="left"/>
    </xf>
    <xf numFmtId="2" fontId="2" fillId="9" borderId="9" xfId="0" applyNumberFormat="1" applyFont="1" applyFill="1" applyBorder="1" applyAlignment="1">
      <alignment horizontal="left"/>
    </xf>
    <xf numFmtId="2" fontId="2" fillId="9" borderId="10" xfId="0" applyNumberFormat="1" applyFont="1" applyFill="1" applyBorder="1" applyAlignment="1">
      <alignment horizontal="left"/>
    </xf>
    <xf numFmtId="2" fontId="2" fillId="2" borderId="39" xfId="0" applyNumberFormat="1" applyFont="1" applyFill="1" applyBorder="1" applyAlignment="1" applyProtection="1">
      <alignment horizontal="left"/>
      <protection locked="0"/>
    </xf>
    <xf numFmtId="2" fontId="2" fillId="4" borderId="40" xfId="0" applyNumberFormat="1" applyFont="1" applyFill="1" applyBorder="1" applyAlignment="1" applyProtection="1">
      <alignment horizontal="left"/>
      <protection locked="0"/>
    </xf>
    <xf numFmtId="1" fontId="6" fillId="12" borderId="38" xfId="0" applyNumberFormat="1" applyFont="1" applyFill="1" applyBorder="1" applyAlignment="1">
      <alignment horizontal="center"/>
    </xf>
    <xf numFmtId="14" fontId="16" fillId="2" borderId="0" xfId="0" applyNumberFormat="1" applyFont="1" applyFill="1" applyAlignment="1">
      <alignment vertical="center"/>
    </xf>
    <xf numFmtId="14" fontId="2" fillId="2" borderId="0" xfId="0" applyNumberFormat="1" applyFont="1" applyFill="1"/>
    <xf numFmtId="0" fontId="17" fillId="2" borderId="0" xfId="0" applyFont="1" applyFill="1" applyProtection="1">
      <protection hidden="1"/>
    </xf>
    <xf numFmtId="0" fontId="17" fillId="2" borderId="0" xfId="0" applyFont="1" applyFill="1" applyAlignment="1" applyProtection="1">
      <alignment vertical="center"/>
      <protection hidden="1"/>
    </xf>
    <xf numFmtId="14" fontId="18" fillId="2" borderId="0" xfId="0" applyNumberFormat="1" applyFont="1" applyFill="1" applyAlignment="1" applyProtection="1">
      <alignment vertical="center"/>
      <protection hidden="1"/>
    </xf>
    <xf numFmtId="164" fontId="2" fillId="7" borderId="8" xfId="0" applyNumberFormat="1" applyFont="1" applyFill="1" applyBorder="1" applyAlignment="1" applyProtection="1">
      <alignment horizontal="left"/>
      <protection hidden="1"/>
    </xf>
    <xf numFmtId="164" fontId="2" fillId="7" borderId="13" xfId="0" applyNumberFormat="1" applyFont="1" applyFill="1" applyBorder="1" applyAlignment="1" applyProtection="1">
      <alignment horizontal="left"/>
      <protection hidden="1"/>
    </xf>
    <xf numFmtId="14" fontId="17" fillId="2" borderId="0" xfId="0" applyNumberFormat="1" applyFont="1" applyFill="1" applyProtection="1">
      <protection hidden="1"/>
    </xf>
    <xf numFmtId="164" fontId="6" fillId="5" borderId="45" xfId="0" applyNumberFormat="1" applyFont="1" applyFill="1" applyBorder="1" applyAlignment="1">
      <alignment horizontal="left" wrapText="1"/>
    </xf>
    <xf numFmtId="0" fontId="1" fillId="5" borderId="46" xfId="0" applyFont="1" applyFill="1" applyBorder="1" applyAlignment="1">
      <alignment horizontal="left" wrapText="1"/>
    </xf>
    <xf numFmtId="0" fontId="1" fillId="5" borderId="47" xfId="0" applyFont="1" applyFill="1" applyBorder="1" applyAlignment="1">
      <alignment horizontal="left" wrapText="1"/>
    </xf>
    <xf numFmtId="0" fontId="1" fillId="5" borderId="48" xfId="0" applyFont="1" applyFill="1" applyBorder="1" applyAlignment="1">
      <alignment horizontal="left" wrapText="1"/>
    </xf>
    <xf numFmtId="164" fontId="2" fillId="7" borderId="41" xfId="0" applyNumberFormat="1" applyFont="1" applyFill="1" applyBorder="1" applyAlignment="1" applyProtection="1">
      <alignment horizontal="left"/>
      <protection hidden="1"/>
    </xf>
    <xf numFmtId="167" fontId="2" fillId="9" borderId="42" xfId="0" applyNumberFormat="1" applyFont="1" applyFill="1" applyBorder="1" applyAlignment="1" applyProtection="1">
      <alignment horizontal="left"/>
      <protection hidden="1"/>
    </xf>
    <xf numFmtId="167" fontId="2" fillId="9" borderId="49" xfId="0" applyNumberFormat="1" applyFont="1" applyFill="1" applyBorder="1" applyAlignment="1" applyProtection="1">
      <alignment horizontal="left"/>
      <protection hidden="1"/>
    </xf>
    <xf numFmtId="49" fontId="7" fillId="5" borderId="43" xfId="0" applyNumberFormat="1" applyFont="1" applyFill="1" applyBorder="1" applyAlignment="1">
      <alignment horizontal="left" wrapText="1"/>
    </xf>
    <xf numFmtId="49" fontId="6" fillId="5" borderId="44" xfId="0" applyNumberFormat="1" applyFont="1" applyFill="1" applyBorder="1" applyAlignment="1">
      <alignment horizontal="left" wrapText="1"/>
    </xf>
    <xf numFmtId="0" fontId="1" fillId="2" borderId="1" xfId="0" applyFont="1" applyFill="1" applyBorder="1" applyAlignment="1" applyProtection="1">
      <alignment horizontal="left"/>
      <protection locked="0"/>
    </xf>
    <xf numFmtId="0" fontId="11" fillId="10" borderId="36" xfId="0" applyFont="1" applyFill="1" applyBorder="1" applyAlignment="1">
      <alignment horizontal="center" vertical="top" wrapText="1"/>
    </xf>
    <xf numFmtId="0" fontId="2" fillId="10" borderId="37" xfId="0" applyFont="1" applyFill="1" applyBorder="1" applyAlignment="1">
      <alignment horizontal="center" vertical="top" wrapText="1"/>
    </xf>
    <xf numFmtId="0" fontId="2" fillId="10" borderId="38" xfId="0" applyFont="1" applyFill="1" applyBorder="1" applyAlignment="1">
      <alignment horizontal="center" vertical="top" wrapText="1"/>
    </xf>
    <xf numFmtId="0" fontId="2" fillId="10" borderId="20" xfId="0" applyFont="1" applyFill="1" applyBorder="1" applyAlignment="1">
      <alignment horizontal="center" vertical="top" wrapText="1"/>
    </xf>
    <xf numFmtId="0" fontId="2" fillId="10" borderId="21" xfId="0" applyFont="1" applyFill="1" applyBorder="1" applyAlignment="1">
      <alignment horizontal="center" vertical="top" wrapText="1"/>
    </xf>
    <xf numFmtId="0" fontId="2" fillId="10" borderId="22" xfId="0" applyFont="1" applyFill="1" applyBorder="1" applyAlignment="1">
      <alignment horizontal="center" vertical="top" wrapText="1"/>
    </xf>
    <xf numFmtId="0" fontId="11" fillId="11" borderId="36" xfId="0" applyFont="1" applyFill="1" applyBorder="1" applyAlignment="1">
      <alignment horizontal="center" vertical="top" wrapText="1"/>
    </xf>
    <xf numFmtId="0" fontId="2" fillId="11" borderId="37" xfId="0" applyFont="1" applyFill="1" applyBorder="1" applyAlignment="1">
      <alignment horizontal="center" vertical="top" wrapText="1"/>
    </xf>
    <xf numFmtId="0" fontId="2" fillId="11" borderId="38" xfId="0" applyFont="1" applyFill="1" applyBorder="1" applyAlignment="1">
      <alignment horizontal="center" vertical="top" wrapText="1"/>
    </xf>
    <xf numFmtId="0" fontId="2" fillId="11" borderId="20" xfId="0" applyFont="1" applyFill="1" applyBorder="1" applyAlignment="1">
      <alignment horizontal="center" vertical="top" wrapText="1"/>
    </xf>
    <xf numFmtId="0" fontId="2" fillId="11" borderId="21" xfId="0" applyFont="1" applyFill="1" applyBorder="1" applyAlignment="1">
      <alignment horizontal="center" vertical="top" wrapText="1"/>
    </xf>
    <xf numFmtId="0" fontId="2" fillId="11" borderId="22" xfId="0" applyFont="1" applyFill="1" applyBorder="1" applyAlignment="1">
      <alignment horizontal="center" vertical="top" wrapText="1"/>
    </xf>
    <xf numFmtId="0" fontId="2" fillId="2" borderId="2" xfId="0" applyFont="1" applyFill="1" applyBorder="1" applyAlignment="1" applyProtection="1">
      <alignment horizontal="left"/>
      <protection locked="0"/>
    </xf>
    <xf numFmtId="17" fontId="5" fillId="6" borderId="33" xfId="0" applyNumberFormat="1" applyFont="1" applyFill="1" applyBorder="1" applyAlignment="1" applyProtection="1">
      <alignment horizontal="left" vertical="center"/>
      <protection hidden="1"/>
    </xf>
    <xf numFmtId="0" fontId="5" fillId="6" borderId="34" xfId="0" applyFont="1" applyFill="1" applyBorder="1" applyAlignment="1" applyProtection="1">
      <alignment horizontal="left" vertical="center"/>
      <protection hidden="1"/>
    </xf>
    <xf numFmtId="0" fontId="5" fillId="6" borderId="35" xfId="0" applyFont="1" applyFill="1" applyBorder="1" applyAlignment="1" applyProtection="1">
      <alignment horizontal="left" vertical="center"/>
      <protection hidden="1"/>
    </xf>
    <xf numFmtId="0" fontId="2" fillId="7" borderId="23" xfId="0" applyFont="1" applyFill="1" applyBorder="1" applyAlignment="1">
      <alignment horizontal="left"/>
    </xf>
    <xf numFmtId="0" fontId="2" fillId="7" borderId="5" xfId="0" applyFont="1" applyFill="1" applyBorder="1" applyAlignment="1">
      <alignment horizontal="left"/>
    </xf>
    <xf numFmtId="0" fontId="2" fillId="7" borderId="24" xfId="0" applyFont="1" applyFill="1" applyBorder="1" applyAlignment="1">
      <alignment horizontal="left"/>
    </xf>
    <xf numFmtId="0" fontId="2" fillId="7" borderId="6" xfId="0" applyFont="1" applyFill="1" applyBorder="1" applyAlignment="1">
      <alignment horizontal="left"/>
    </xf>
    <xf numFmtId="0" fontId="2" fillId="7" borderId="25" xfId="0" applyFont="1" applyFill="1" applyBorder="1" applyAlignment="1">
      <alignment horizontal="left"/>
    </xf>
    <xf numFmtId="0" fontId="2" fillId="7" borderId="7" xfId="0" applyFont="1" applyFill="1" applyBorder="1" applyAlignment="1">
      <alignment horizontal="left"/>
    </xf>
    <xf numFmtId="0" fontId="1" fillId="7" borderId="26" xfId="0" applyFont="1" applyFill="1" applyBorder="1" applyAlignment="1">
      <alignment horizontal="left"/>
    </xf>
    <xf numFmtId="0" fontId="1" fillId="7" borderId="14" xfId="0" applyFont="1" applyFill="1" applyBorder="1" applyAlignment="1">
      <alignment horizontal="left"/>
    </xf>
    <xf numFmtId="0" fontId="3" fillId="8" borderId="20" xfId="0" applyFont="1" applyFill="1" applyBorder="1" applyAlignment="1" applyProtection="1">
      <alignment horizontal="left"/>
      <protection hidden="1"/>
    </xf>
    <xf numFmtId="0" fontId="3" fillId="8" borderId="21" xfId="0" applyFont="1" applyFill="1" applyBorder="1" applyAlignment="1" applyProtection="1">
      <alignment horizontal="left"/>
      <protection hidden="1"/>
    </xf>
    <xf numFmtId="49" fontId="7" fillId="5" borderId="27" xfId="0" applyNumberFormat="1" applyFont="1" applyFill="1" applyBorder="1" applyAlignment="1">
      <alignment horizontal="left" wrapText="1"/>
    </xf>
    <xf numFmtId="49" fontId="6" fillId="5" borderId="28" xfId="0" applyNumberFormat="1" applyFont="1" applyFill="1" applyBorder="1" applyAlignment="1">
      <alignment horizontal="left" wrapText="1"/>
    </xf>
    <xf numFmtId="164" fontId="2" fillId="7" borderId="51" xfId="0" applyNumberFormat="1" applyFont="1" applyFill="1" applyBorder="1" applyAlignment="1" applyProtection="1">
      <alignment horizontal="left"/>
      <protection hidden="1"/>
    </xf>
    <xf numFmtId="2" fontId="2" fillId="2" borderId="52" xfId="0" applyNumberFormat="1" applyFont="1" applyFill="1" applyBorder="1" applyAlignment="1" applyProtection="1">
      <alignment horizontal="left"/>
      <protection locked="0"/>
    </xf>
    <xf numFmtId="2" fontId="2" fillId="4" borderId="53" xfId="0" applyNumberFormat="1" applyFont="1" applyFill="1" applyBorder="1" applyAlignment="1" applyProtection="1">
      <alignment horizontal="left"/>
      <protection locked="0"/>
    </xf>
    <xf numFmtId="164" fontId="1" fillId="3" borderId="54" xfId="0" applyNumberFormat="1" applyFont="1" applyFill="1" applyBorder="1" applyAlignment="1">
      <alignment horizontal="left"/>
    </xf>
    <xf numFmtId="2" fontId="1" fillId="3" borderId="54" xfId="0" applyNumberFormat="1" applyFont="1" applyFill="1" applyBorder="1" applyAlignment="1">
      <alignment horizontal="left"/>
    </xf>
    <xf numFmtId="2" fontId="1" fillId="3" borderId="50" xfId="0" applyNumberFormat="1" applyFont="1" applyFill="1" applyBorder="1" applyAlignment="1">
      <alignment horizontal="left"/>
    </xf>
  </cellXfs>
  <cellStyles count="1">
    <cellStyle name="Normal" xfId="0" builtinId="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96969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748EA8"/>
      <rgbColor rgb="00339966"/>
      <rgbColor rgb="00739ED3"/>
      <rgbColor rgb="00ECF5D7"/>
      <rgbColor rgb="00993300"/>
      <rgbColor rgb="00993366"/>
      <rgbColor rgb="00F1F6F9"/>
      <rgbColor rgb="00333333"/>
    </indexedColors>
    <mruColors>
      <color rgb="FFFEFCF2"/>
      <color rgb="FFF1F6F9"/>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76DD-4AE7-4CC3-9309-757ACFDEC50F}">
  <sheetPr>
    <tabColor indexed="23"/>
  </sheetPr>
  <dimension ref="B1:V38"/>
  <sheetViews>
    <sheetView tabSelected="1" zoomScaleNormal="100" workbookViewId="0">
      <selection activeCell="C1" sqref="C1:E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0"/>
      <c r="D1" s="70"/>
      <c r="E1" s="70"/>
      <c r="G1" s="10" t="str">
        <f>TEXT(B4,"mmm")&amp;"-"&amp;TEXT(B28,"mmm")&amp;" "&amp;TEXT(B4,"yyyy")</f>
        <v>Oct-Dec 2025</v>
      </c>
      <c r="H1" s="11"/>
      <c r="I1" s="12" t="s">
        <v>1</v>
      </c>
      <c r="J1" s="52">
        <f>SUM(E14+E26+E38)</f>
        <v>0</v>
      </c>
      <c r="K1" s="13" t="s">
        <v>23</v>
      </c>
      <c r="L1" s="71" t="s">
        <v>2</v>
      </c>
      <c r="M1" s="72"/>
      <c r="N1" s="73"/>
      <c r="O1" s="14"/>
      <c r="P1" s="77" t="s">
        <v>3</v>
      </c>
      <c r="Q1" s="78"/>
      <c r="R1" s="79"/>
    </row>
    <row r="2" spans="2:21" ht="16.5" thickBot="1" x14ac:dyDescent="0.35">
      <c r="B2" s="9" t="s">
        <v>26</v>
      </c>
      <c r="C2" s="83"/>
      <c r="D2" s="83"/>
      <c r="E2" s="83"/>
      <c r="F2" s="16"/>
      <c r="G2" s="17"/>
      <c r="H2" s="18"/>
      <c r="I2" s="18" t="s">
        <v>4</v>
      </c>
      <c r="J2" s="19">
        <f>SUM(G14,G26,G38)</f>
        <v>0</v>
      </c>
      <c r="K2" s="20" t="s">
        <v>24</v>
      </c>
      <c r="L2" s="74"/>
      <c r="M2" s="75"/>
      <c r="N2" s="76"/>
      <c r="O2" s="14"/>
      <c r="P2" s="80"/>
      <c r="Q2" s="81"/>
      <c r="R2" s="82"/>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4">
        <v>45931</v>
      </c>
      <c r="C4" s="85"/>
      <c r="D4" s="85"/>
      <c r="E4" s="85"/>
      <c r="F4" s="85"/>
      <c r="G4" s="85"/>
      <c r="H4" s="85"/>
      <c r="I4" s="85"/>
      <c r="J4" s="85"/>
      <c r="K4" s="85"/>
      <c r="L4" s="85"/>
      <c r="M4" s="85"/>
      <c r="N4" s="85"/>
      <c r="O4" s="85"/>
      <c r="P4" s="85"/>
      <c r="Q4" s="85"/>
      <c r="R4" s="86"/>
      <c r="S4" s="60">
        <f>EOMONTH(B4,0)</f>
        <v>45961</v>
      </c>
    </row>
    <row r="5" spans="2:21" s="25" customFormat="1" ht="30" x14ac:dyDescent="0.3">
      <c r="B5" s="68" t="s">
        <v>5</v>
      </c>
      <c r="C5" s="69"/>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7" t="s">
        <v>13</v>
      </c>
      <c r="C6" s="88"/>
      <c r="D6" s="66" t="str">
        <f>T6</f>
        <v/>
      </c>
      <c r="E6" s="44"/>
      <c r="F6" s="48"/>
      <c r="G6" s="65">
        <f>D12+1</f>
        <v>45936</v>
      </c>
      <c r="H6" s="5"/>
      <c r="I6" s="6"/>
      <c r="J6" s="58">
        <f>G12+1</f>
        <v>45943</v>
      </c>
      <c r="K6" s="5"/>
      <c r="L6" s="6"/>
      <c r="M6" s="58">
        <f>J12+1</f>
        <v>45950</v>
      </c>
      <c r="N6" s="5"/>
      <c r="O6" s="6"/>
      <c r="P6" s="58">
        <f>M12+1</f>
        <v>45957</v>
      </c>
      <c r="Q6" s="5"/>
      <c r="R6" s="7"/>
      <c r="S6" s="55">
        <v>2</v>
      </c>
      <c r="T6" s="57" t="str">
        <f>IF(WEEKDAY($B$4)=S6,$B$4,"")</f>
        <v/>
      </c>
      <c r="U6" s="53"/>
    </row>
    <row r="7" spans="2:21" ht="15.6" customHeight="1" x14ac:dyDescent="0.3">
      <c r="B7" s="89" t="s">
        <v>14</v>
      </c>
      <c r="C7" s="90"/>
      <c r="D7" s="66" t="str">
        <f>IF(D6="",T7,D6+1)</f>
        <v/>
      </c>
      <c r="E7" s="66"/>
      <c r="F7" s="66"/>
      <c r="G7" s="65">
        <f t="shared" ref="G7:G12" si="0">G6+1</f>
        <v>45937</v>
      </c>
      <c r="H7" s="1"/>
      <c r="I7" s="2"/>
      <c r="J7" s="58">
        <f t="shared" ref="J7:J12" si="1">J6+1</f>
        <v>45944</v>
      </c>
      <c r="K7" s="1"/>
      <c r="L7" s="2"/>
      <c r="M7" s="58">
        <f t="shared" ref="M7:M12" si="2">M6+1</f>
        <v>45951</v>
      </c>
      <c r="N7" s="1"/>
      <c r="O7" s="2"/>
      <c r="P7" s="58">
        <f t="shared" ref="P7:P12" si="3">IFERROR(IF((P6+1)&gt;$S$4,"",P6+1),"")</f>
        <v>45958</v>
      </c>
      <c r="Q7" s="1"/>
      <c r="R7" s="8"/>
      <c r="S7" s="55">
        <v>3</v>
      </c>
      <c r="T7" s="57" t="str">
        <f t="shared" ref="T7:T12" si="4">IF(WEEKDAY($B$4)=S7,$B$4,"")</f>
        <v/>
      </c>
      <c r="U7" s="53"/>
    </row>
    <row r="8" spans="2:21" ht="15" customHeight="1" x14ac:dyDescent="0.3">
      <c r="B8" s="89" t="s">
        <v>15</v>
      </c>
      <c r="C8" s="90"/>
      <c r="D8" s="58">
        <f t="shared" ref="D8:D12" si="5">IF(D7="",T8,D7+1)</f>
        <v>45931</v>
      </c>
      <c r="E8" s="1"/>
      <c r="F8" s="2"/>
      <c r="G8" s="58">
        <f t="shared" si="0"/>
        <v>45938</v>
      </c>
      <c r="H8" s="1"/>
      <c r="I8" s="2"/>
      <c r="J8" s="58">
        <f t="shared" si="1"/>
        <v>45945</v>
      </c>
      <c r="K8" s="1"/>
      <c r="L8" s="2"/>
      <c r="M8" s="58">
        <f t="shared" si="2"/>
        <v>45952</v>
      </c>
      <c r="N8" s="1"/>
      <c r="O8" s="2"/>
      <c r="P8" s="58">
        <f t="shared" si="3"/>
        <v>45959</v>
      </c>
      <c r="Q8" s="1"/>
      <c r="R8" s="8"/>
      <c r="S8" s="55">
        <v>4</v>
      </c>
      <c r="T8" s="57">
        <f t="shared" si="4"/>
        <v>45931</v>
      </c>
      <c r="U8" s="53"/>
    </row>
    <row r="9" spans="2:21" ht="15" customHeight="1" x14ac:dyDescent="0.3">
      <c r="B9" s="89" t="s">
        <v>16</v>
      </c>
      <c r="C9" s="90"/>
      <c r="D9" s="58">
        <f t="shared" si="5"/>
        <v>45932</v>
      </c>
      <c r="E9" s="1"/>
      <c r="F9" s="2"/>
      <c r="G9" s="58">
        <f t="shared" si="0"/>
        <v>45939</v>
      </c>
      <c r="H9" s="1"/>
      <c r="I9" s="2"/>
      <c r="J9" s="58">
        <f t="shared" si="1"/>
        <v>45946</v>
      </c>
      <c r="K9" s="1"/>
      <c r="L9" s="2"/>
      <c r="M9" s="58">
        <f t="shared" si="2"/>
        <v>45953</v>
      </c>
      <c r="N9" s="1"/>
      <c r="O9" s="2"/>
      <c r="P9" s="58">
        <f t="shared" si="3"/>
        <v>45960</v>
      </c>
      <c r="Q9" s="1"/>
      <c r="R9" s="8"/>
      <c r="S9" s="55">
        <v>5</v>
      </c>
      <c r="T9" s="57" t="str">
        <f t="shared" si="4"/>
        <v/>
      </c>
      <c r="U9" s="53"/>
    </row>
    <row r="10" spans="2:21" ht="15" customHeight="1" x14ac:dyDescent="0.3">
      <c r="B10" s="89" t="s">
        <v>17</v>
      </c>
      <c r="C10" s="90"/>
      <c r="D10" s="58">
        <f t="shared" si="5"/>
        <v>45933</v>
      </c>
      <c r="E10" s="1"/>
      <c r="F10" s="2"/>
      <c r="G10" s="58">
        <f t="shared" si="0"/>
        <v>45940</v>
      </c>
      <c r="H10" s="1"/>
      <c r="I10" s="2"/>
      <c r="J10" s="58">
        <f t="shared" si="1"/>
        <v>45947</v>
      </c>
      <c r="K10" s="1"/>
      <c r="L10" s="2"/>
      <c r="M10" s="58">
        <f t="shared" si="2"/>
        <v>45954</v>
      </c>
      <c r="N10" s="1"/>
      <c r="O10" s="2"/>
      <c r="P10" s="58">
        <f t="shared" si="3"/>
        <v>45961</v>
      </c>
      <c r="Q10" s="1"/>
      <c r="R10" s="8"/>
      <c r="S10" s="55">
        <v>6</v>
      </c>
      <c r="T10" s="57" t="str">
        <f t="shared" si="4"/>
        <v/>
      </c>
      <c r="U10" s="53"/>
    </row>
    <row r="11" spans="2:21" ht="15" customHeight="1" x14ac:dyDescent="0.3">
      <c r="B11" s="89" t="s">
        <v>18</v>
      </c>
      <c r="C11" s="90"/>
      <c r="D11" s="58">
        <f t="shared" si="5"/>
        <v>45934</v>
      </c>
      <c r="E11" s="1"/>
      <c r="F11" s="2"/>
      <c r="G11" s="58">
        <f t="shared" si="0"/>
        <v>45941</v>
      </c>
      <c r="H11" s="1"/>
      <c r="I11" s="2"/>
      <c r="J11" s="58">
        <f t="shared" si="1"/>
        <v>45948</v>
      </c>
      <c r="K11" s="1"/>
      <c r="L11" s="2"/>
      <c r="M11" s="58">
        <f t="shared" si="2"/>
        <v>45955</v>
      </c>
      <c r="N11" s="1"/>
      <c r="O11" s="2"/>
      <c r="P11" s="66" t="str">
        <f>IFERROR(IF((P10+1)&gt;$S$4,"",P10+1),"")</f>
        <v/>
      </c>
      <c r="Q11" s="44"/>
      <c r="R11" s="45"/>
      <c r="S11" s="55">
        <v>7</v>
      </c>
      <c r="T11" s="57" t="str">
        <f t="shared" si="4"/>
        <v/>
      </c>
      <c r="U11" s="53"/>
    </row>
    <row r="12" spans="2:21" ht="15" customHeight="1" x14ac:dyDescent="0.3">
      <c r="B12" s="91" t="s">
        <v>19</v>
      </c>
      <c r="C12" s="92"/>
      <c r="D12" s="59">
        <f t="shared" si="5"/>
        <v>45935</v>
      </c>
      <c r="E12" s="3"/>
      <c r="F12" s="4"/>
      <c r="G12" s="59">
        <f t="shared" si="0"/>
        <v>45942</v>
      </c>
      <c r="H12" s="3"/>
      <c r="I12" s="4"/>
      <c r="J12" s="59">
        <f t="shared" si="1"/>
        <v>45949</v>
      </c>
      <c r="K12" s="3"/>
      <c r="L12" s="4"/>
      <c r="M12" s="59">
        <f t="shared" si="2"/>
        <v>45956</v>
      </c>
      <c r="N12" s="3"/>
      <c r="O12" s="4"/>
      <c r="P12" s="67" t="str">
        <f t="shared" si="3"/>
        <v/>
      </c>
      <c r="Q12" s="46"/>
      <c r="R12" s="47"/>
      <c r="S12" s="55">
        <v>1</v>
      </c>
      <c r="T12" s="57" t="str">
        <f t="shared" si="4"/>
        <v/>
      </c>
      <c r="U12" s="53"/>
    </row>
    <row r="13" spans="2:21" ht="15" customHeight="1" x14ac:dyDescent="0.3">
      <c r="B13" s="93" t="s">
        <v>20</v>
      </c>
      <c r="C13" s="94"/>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5" t="str">
        <f>"Totals ("&amp;TEXT(B4,"mmmm")&amp;" "&amp;TEXT(B4,"yyyy")&amp;")"</f>
        <v>Totals (October 2025)</v>
      </c>
      <c r="C14" s="96"/>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4">
        <f>EDATE(B4,1)</f>
        <v>45962</v>
      </c>
      <c r="C16" s="85"/>
      <c r="D16" s="85"/>
      <c r="E16" s="85"/>
      <c r="F16" s="85"/>
      <c r="G16" s="85"/>
      <c r="H16" s="85"/>
      <c r="I16" s="85"/>
      <c r="J16" s="85"/>
      <c r="K16" s="85"/>
      <c r="L16" s="85"/>
      <c r="M16" s="85"/>
      <c r="N16" s="85"/>
      <c r="O16" s="85"/>
      <c r="P16" s="85"/>
      <c r="Q16" s="85"/>
      <c r="R16" s="86"/>
      <c r="S16" s="60">
        <f>EOMONTH(B16,0)</f>
        <v>45991</v>
      </c>
    </row>
    <row r="17" spans="2:22" ht="30" x14ac:dyDescent="0.3">
      <c r="B17" s="97" t="s">
        <v>5</v>
      </c>
      <c r="C17" s="98"/>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7" t="s">
        <v>13</v>
      </c>
      <c r="C18" s="88"/>
      <c r="D18" s="66" t="str">
        <f>T18</f>
        <v/>
      </c>
      <c r="E18" s="44"/>
      <c r="F18" s="48"/>
      <c r="G18" s="58">
        <f>D24+1</f>
        <v>45964</v>
      </c>
      <c r="H18" s="5"/>
      <c r="I18" s="6"/>
      <c r="J18" s="58">
        <f>G24+1</f>
        <v>45971</v>
      </c>
      <c r="K18" s="5"/>
      <c r="L18" s="6"/>
      <c r="M18" s="58">
        <f>J24+1</f>
        <v>45978</v>
      </c>
      <c r="N18" s="5"/>
      <c r="O18" s="6"/>
      <c r="P18" s="58">
        <f>M24+1</f>
        <v>45985</v>
      </c>
      <c r="Q18" s="5"/>
      <c r="R18" s="7"/>
      <c r="S18" s="55">
        <v>2</v>
      </c>
      <c r="T18" s="57" t="str">
        <f>IF(WEEKDAY($B$16)=S18,$B$16,"")</f>
        <v/>
      </c>
      <c r="U18" s="53"/>
    </row>
    <row r="19" spans="2:22" ht="15" customHeight="1" x14ac:dyDescent="0.3">
      <c r="B19" s="89" t="s">
        <v>14</v>
      </c>
      <c r="C19" s="90"/>
      <c r="D19" s="66" t="str">
        <f>IF(D18="",T19,D18+1)</f>
        <v/>
      </c>
      <c r="E19" s="44"/>
      <c r="F19" s="49"/>
      <c r="G19" s="58">
        <f t="shared" ref="G19:G24" si="9">G18+1</f>
        <v>45965</v>
      </c>
      <c r="H19" s="1"/>
      <c r="I19" s="2"/>
      <c r="J19" s="58">
        <f t="shared" ref="J19:J24" si="10">J18+1</f>
        <v>45972</v>
      </c>
      <c r="K19" s="1"/>
      <c r="L19" s="2"/>
      <c r="M19" s="58">
        <f t="shared" ref="M19:M24" si="11">M18+1</f>
        <v>45979</v>
      </c>
      <c r="N19" s="1"/>
      <c r="O19" s="2"/>
      <c r="P19" s="58">
        <f>IFERROR(IF((P18+1)&gt;$S$16,"",P18+1),"")</f>
        <v>45986</v>
      </c>
      <c r="Q19" s="1"/>
      <c r="R19" s="8"/>
      <c r="S19" s="55">
        <v>3</v>
      </c>
      <c r="T19" s="57" t="str">
        <f>IF(WEEKDAY($B$16)=S19,$B$16,"")</f>
        <v/>
      </c>
      <c r="U19" s="54"/>
    </row>
    <row r="20" spans="2:22" ht="15" customHeight="1" x14ac:dyDescent="0.3">
      <c r="B20" s="89" t="s">
        <v>15</v>
      </c>
      <c r="C20" s="90"/>
      <c r="D20" s="66" t="str">
        <f t="shared" ref="D20:D24" si="12">IF(D19="",T20,D19+1)</f>
        <v/>
      </c>
      <c r="E20" s="44"/>
      <c r="F20" s="48"/>
      <c r="G20" s="58">
        <f t="shared" si="9"/>
        <v>45966</v>
      </c>
      <c r="H20" s="1"/>
      <c r="I20" s="2"/>
      <c r="J20" s="58">
        <f t="shared" si="10"/>
        <v>45973</v>
      </c>
      <c r="K20" s="1"/>
      <c r="L20" s="2"/>
      <c r="M20" s="58">
        <f t="shared" si="11"/>
        <v>45980</v>
      </c>
      <c r="N20" s="1"/>
      <c r="O20" s="2"/>
      <c r="P20" s="58">
        <f t="shared" ref="P20:P24" si="13">IFERROR(IF((P19+1)&gt;$S$16,"",P19+1),"")</f>
        <v>45987</v>
      </c>
      <c r="Q20" s="1"/>
      <c r="R20" s="8"/>
      <c r="S20" s="55">
        <v>4</v>
      </c>
      <c r="T20" s="57" t="str">
        <f t="shared" ref="T20:T24" si="14">IF(WEEKDAY($B$16)=S20,$B$16,"")</f>
        <v/>
      </c>
      <c r="U20" s="54"/>
    </row>
    <row r="21" spans="2:22" ht="15" customHeight="1" x14ac:dyDescent="0.3">
      <c r="B21" s="89" t="s">
        <v>16</v>
      </c>
      <c r="C21" s="90"/>
      <c r="D21" s="66" t="str">
        <f t="shared" si="12"/>
        <v/>
      </c>
      <c r="E21" s="44"/>
      <c r="F21" s="49"/>
      <c r="G21" s="58">
        <f t="shared" si="9"/>
        <v>45967</v>
      </c>
      <c r="H21" s="1"/>
      <c r="I21" s="2"/>
      <c r="J21" s="58">
        <f t="shared" si="10"/>
        <v>45974</v>
      </c>
      <c r="K21" s="1"/>
      <c r="L21" s="2"/>
      <c r="M21" s="58">
        <f t="shared" si="11"/>
        <v>45981</v>
      </c>
      <c r="N21" s="1"/>
      <c r="O21" s="2"/>
      <c r="P21" s="58">
        <f t="shared" si="13"/>
        <v>45988</v>
      </c>
      <c r="Q21" s="1"/>
      <c r="R21" s="8"/>
      <c r="S21" s="55">
        <v>5</v>
      </c>
      <c r="T21" s="57" t="str">
        <f t="shared" si="14"/>
        <v/>
      </c>
      <c r="U21" s="54"/>
    </row>
    <row r="22" spans="2:22" ht="15" customHeight="1" x14ac:dyDescent="0.3">
      <c r="B22" s="89" t="s">
        <v>17</v>
      </c>
      <c r="C22" s="90"/>
      <c r="D22" s="66" t="str">
        <f t="shared" si="12"/>
        <v/>
      </c>
      <c r="E22" s="44"/>
      <c r="F22" s="49"/>
      <c r="G22" s="58">
        <f t="shared" si="9"/>
        <v>45968</v>
      </c>
      <c r="H22" s="1"/>
      <c r="I22" s="2"/>
      <c r="J22" s="58">
        <f t="shared" si="10"/>
        <v>45975</v>
      </c>
      <c r="K22" s="1"/>
      <c r="L22" s="2"/>
      <c r="M22" s="58">
        <f t="shared" si="11"/>
        <v>45982</v>
      </c>
      <c r="N22" s="1"/>
      <c r="O22" s="2"/>
      <c r="P22" s="58">
        <f t="shared" si="13"/>
        <v>45989</v>
      </c>
      <c r="Q22" s="1"/>
      <c r="R22" s="8"/>
      <c r="S22" s="55">
        <v>6</v>
      </c>
      <c r="T22" s="57" t="str">
        <f t="shared" si="14"/>
        <v/>
      </c>
      <c r="U22" s="54"/>
    </row>
    <row r="23" spans="2:22" ht="15" customHeight="1" x14ac:dyDescent="0.3">
      <c r="B23" s="89" t="s">
        <v>18</v>
      </c>
      <c r="C23" s="90"/>
      <c r="D23" s="58">
        <f t="shared" si="12"/>
        <v>45962</v>
      </c>
      <c r="E23" s="1"/>
      <c r="F23" s="2"/>
      <c r="G23" s="58">
        <f t="shared" si="9"/>
        <v>45969</v>
      </c>
      <c r="H23" s="1"/>
      <c r="I23" s="2"/>
      <c r="J23" s="58">
        <f t="shared" si="10"/>
        <v>45976</v>
      </c>
      <c r="K23" s="1"/>
      <c r="L23" s="2"/>
      <c r="M23" s="58">
        <f t="shared" si="11"/>
        <v>45983</v>
      </c>
      <c r="N23" s="1"/>
      <c r="O23" s="2"/>
      <c r="P23" s="58">
        <f t="shared" si="13"/>
        <v>45990</v>
      </c>
      <c r="Q23" s="1"/>
      <c r="R23" s="8"/>
      <c r="S23" s="55">
        <v>7</v>
      </c>
      <c r="T23" s="57">
        <f t="shared" si="14"/>
        <v>45962</v>
      </c>
      <c r="U23" s="54"/>
    </row>
    <row r="24" spans="2:22" ht="15" customHeight="1" x14ac:dyDescent="0.3">
      <c r="B24" s="91" t="s">
        <v>19</v>
      </c>
      <c r="C24" s="92"/>
      <c r="D24" s="59">
        <f t="shared" si="12"/>
        <v>45963</v>
      </c>
      <c r="E24" s="50"/>
      <c r="F24" s="4"/>
      <c r="G24" s="59">
        <f t="shared" si="9"/>
        <v>45970</v>
      </c>
      <c r="H24" s="3"/>
      <c r="I24" s="4"/>
      <c r="J24" s="59">
        <f t="shared" si="10"/>
        <v>45977</v>
      </c>
      <c r="K24" s="3"/>
      <c r="L24" s="4"/>
      <c r="M24" s="59">
        <f t="shared" si="11"/>
        <v>45984</v>
      </c>
      <c r="N24" s="3"/>
      <c r="O24" s="4"/>
      <c r="P24" s="99">
        <f t="shared" si="13"/>
        <v>45991</v>
      </c>
      <c r="Q24" s="100"/>
      <c r="R24" s="101"/>
      <c r="S24" s="55">
        <v>1</v>
      </c>
      <c r="T24" s="57" t="str">
        <f t="shared" si="14"/>
        <v/>
      </c>
      <c r="U24" s="54"/>
      <c r="V24" s="15" t="s">
        <v>22</v>
      </c>
    </row>
    <row r="25" spans="2:22" x14ac:dyDescent="0.3">
      <c r="B25" s="93" t="s">
        <v>20</v>
      </c>
      <c r="C25" s="94"/>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102"/>
      <c r="Q25" s="103">
        <f t="shared" ref="Q25:R25" si="19">SUM(Q18:Q24)</f>
        <v>0</v>
      </c>
      <c r="R25" s="104">
        <f t="shared" si="19"/>
        <v>0</v>
      </c>
    </row>
    <row r="26" spans="2:22" ht="15" thickBot="1" x14ac:dyDescent="0.35">
      <c r="B26" s="95" t="str">
        <f>"Totals ("&amp;TEXT(B16,"mmmm")&amp;" "&amp;TEXT(B16,"yyyy")&amp;")"</f>
        <v>Totals (November 2025)</v>
      </c>
      <c r="C26" s="96"/>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4">
        <f>EDATE(B16,1)</f>
        <v>45992</v>
      </c>
      <c r="C28" s="85"/>
      <c r="D28" s="85"/>
      <c r="E28" s="85"/>
      <c r="F28" s="85"/>
      <c r="G28" s="85"/>
      <c r="H28" s="85"/>
      <c r="I28" s="85"/>
      <c r="J28" s="85"/>
      <c r="K28" s="85"/>
      <c r="L28" s="85"/>
      <c r="M28" s="85"/>
      <c r="N28" s="85"/>
      <c r="O28" s="85"/>
      <c r="P28" s="85"/>
      <c r="Q28" s="85"/>
      <c r="R28" s="86"/>
      <c r="S28" s="60">
        <f>EOMONTH(B28,0)</f>
        <v>46022</v>
      </c>
    </row>
    <row r="29" spans="2:22" ht="30" x14ac:dyDescent="0.3">
      <c r="B29" s="97" t="s">
        <v>5</v>
      </c>
      <c r="C29" s="98"/>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7" t="s">
        <v>13</v>
      </c>
      <c r="C30" s="88"/>
      <c r="D30" s="58">
        <f>IFERROR(IF((P24+1)&gt;$T$30,"",P24+1),"")</f>
        <v>45992</v>
      </c>
      <c r="E30" s="5"/>
      <c r="F30" s="6"/>
      <c r="G30" s="58">
        <f>D36+1</f>
        <v>45999</v>
      </c>
      <c r="H30" s="5"/>
      <c r="I30" s="6"/>
      <c r="J30" s="58">
        <f>G36+1</f>
        <v>46006</v>
      </c>
      <c r="K30" s="5"/>
      <c r="L30" s="6"/>
      <c r="M30" s="58">
        <f>J36+1</f>
        <v>46013</v>
      </c>
      <c r="N30" s="5"/>
      <c r="O30" s="6"/>
      <c r="P30" s="58">
        <f>M36+1</f>
        <v>46020</v>
      </c>
      <c r="Q30" s="5"/>
      <c r="R30" s="7"/>
      <c r="S30" s="55">
        <v>2</v>
      </c>
      <c r="T30" s="57">
        <f>IF(WEEKDAY($B$28)=S30,$B$28,"")</f>
        <v>45992</v>
      </c>
      <c r="U30" s="53"/>
    </row>
    <row r="31" spans="2:22" ht="15" customHeight="1" x14ac:dyDescent="0.3">
      <c r="B31" s="89" t="s">
        <v>14</v>
      </c>
      <c r="C31" s="90"/>
      <c r="D31" s="58">
        <f>IF(D30="",T31,D30+1)</f>
        <v>45993</v>
      </c>
      <c r="E31" s="1"/>
      <c r="F31" s="2"/>
      <c r="G31" s="58">
        <f t="shared" ref="G31:G36" si="20">G30+1</f>
        <v>46000</v>
      </c>
      <c r="H31" s="1"/>
      <c r="I31" s="2"/>
      <c r="J31" s="58">
        <f t="shared" ref="J31:J36" si="21">J30+1</f>
        <v>46007</v>
      </c>
      <c r="K31" s="1"/>
      <c r="L31" s="2"/>
      <c r="M31" s="58">
        <f t="shared" ref="M31:M36" si="22">M30+1</f>
        <v>46014</v>
      </c>
      <c r="N31" s="1"/>
      <c r="O31" s="2"/>
      <c r="P31" s="58">
        <f>IFERROR(IF((P30+1)&gt;$S$28,"",P30+1),"")</f>
        <v>46021</v>
      </c>
      <c r="Q31" s="5"/>
      <c r="R31" s="7"/>
      <c r="S31" s="55">
        <v>3</v>
      </c>
      <c r="T31" s="57" t="str">
        <f>IF(WEEKDAY($B$28)=S31,$B$28,"")</f>
        <v/>
      </c>
      <c r="U31" s="54"/>
    </row>
    <row r="32" spans="2:22" ht="15" customHeight="1" x14ac:dyDescent="0.3">
      <c r="B32" s="89" t="s">
        <v>15</v>
      </c>
      <c r="C32" s="90"/>
      <c r="D32" s="58">
        <f t="shared" ref="D32:D36" si="23">IF(D31="",T32,D31+1)</f>
        <v>45994</v>
      </c>
      <c r="E32" s="1"/>
      <c r="F32" s="2"/>
      <c r="G32" s="58">
        <f t="shared" si="20"/>
        <v>46001</v>
      </c>
      <c r="H32" s="1"/>
      <c r="I32" s="2"/>
      <c r="J32" s="58">
        <f t="shared" si="21"/>
        <v>46008</v>
      </c>
      <c r="K32" s="1"/>
      <c r="L32" s="2"/>
      <c r="M32" s="58">
        <f t="shared" si="22"/>
        <v>46015</v>
      </c>
      <c r="N32" s="1"/>
      <c r="O32" s="2"/>
      <c r="P32" s="58">
        <f t="shared" ref="P32:P36" si="24">IFERROR(IF((P31+1)&gt;$S$28,"",P31+1),"")</f>
        <v>46022</v>
      </c>
      <c r="Q32" s="5"/>
      <c r="R32" s="7"/>
      <c r="S32" s="55">
        <v>4</v>
      </c>
      <c r="T32" s="57" t="str">
        <f t="shared" ref="T32:T36" si="25">IF(WEEKDAY($B$28)=S32,$B$28,"")</f>
        <v/>
      </c>
      <c r="U32" s="54"/>
    </row>
    <row r="33" spans="2:21" ht="15" customHeight="1" x14ac:dyDescent="0.3">
      <c r="B33" s="89" t="s">
        <v>16</v>
      </c>
      <c r="C33" s="90"/>
      <c r="D33" s="58">
        <f t="shared" si="23"/>
        <v>45995</v>
      </c>
      <c r="E33" s="1"/>
      <c r="F33" s="2"/>
      <c r="G33" s="58">
        <f t="shared" si="20"/>
        <v>46002</v>
      </c>
      <c r="H33" s="1"/>
      <c r="I33" s="2"/>
      <c r="J33" s="58">
        <f t="shared" si="21"/>
        <v>46009</v>
      </c>
      <c r="K33" s="1"/>
      <c r="L33" s="2"/>
      <c r="M33" s="58">
        <f t="shared" si="22"/>
        <v>46016</v>
      </c>
      <c r="N33" s="1"/>
      <c r="O33" s="2"/>
      <c r="P33" s="66" t="str">
        <f t="shared" si="24"/>
        <v/>
      </c>
      <c r="Q33" s="44"/>
      <c r="R33" s="45"/>
      <c r="S33" s="55">
        <v>5</v>
      </c>
      <c r="T33" s="57" t="str">
        <f t="shared" si="25"/>
        <v/>
      </c>
      <c r="U33" s="54"/>
    </row>
    <row r="34" spans="2:21" ht="15" customHeight="1" x14ac:dyDescent="0.3">
      <c r="B34" s="89" t="s">
        <v>17</v>
      </c>
      <c r="C34" s="90"/>
      <c r="D34" s="58">
        <f t="shared" si="23"/>
        <v>45996</v>
      </c>
      <c r="E34" s="1"/>
      <c r="F34" s="2"/>
      <c r="G34" s="58">
        <f t="shared" si="20"/>
        <v>46003</v>
      </c>
      <c r="H34" s="1"/>
      <c r="I34" s="2"/>
      <c r="J34" s="58">
        <f t="shared" si="21"/>
        <v>46010</v>
      </c>
      <c r="K34" s="1"/>
      <c r="L34" s="2"/>
      <c r="M34" s="58">
        <f t="shared" si="22"/>
        <v>46017</v>
      </c>
      <c r="N34" s="1"/>
      <c r="O34" s="2"/>
      <c r="P34" s="66" t="str">
        <f t="shared" si="24"/>
        <v/>
      </c>
      <c r="Q34" s="44"/>
      <c r="R34" s="45"/>
      <c r="S34" s="55">
        <v>6</v>
      </c>
      <c r="T34" s="57" t="str">
        <f t="shared" si="25"/>
        <v/>
      </c>
      <c r="U34" s="54"/>
    </row>
    <row r="35" spans="2:21" ht="15" customHeight="1" x14ac:dyDescent="0.3">
      <c r="B35" s="89" t="s">
        <v>18</v>
      </c>
      <c r="C35" s="90"/>
      <c r="D35" s="58">
        <f t="shared" si="23"/>
        <v>45997</v>
      </c>
      <c r="E35" s="1"/>
      <c r="F35" s="2"/>
      <c r="G35" s="58">
        <f t="shared" si="20"/>
        <v>46004</v>
      </c>
      <c r="H35" s="1"/>
      <c r="I35" s="2"/>
      <c r="J35" s="58">
        <f t="shared" si="21"/>
        <v>46011</v>
      </c>
      <c r="K35" s="1"/>
      <c r="L35" s="2"/>
      <c r="M35" s="58">
        <f t="shared" si="22"/>
        <v>46018</v>
      </c>
      <c r="N35" s="1"/>
      <c r="O35" s="2"/>
      <c r="P35" s="66" t="str">
        <f t="shared" si="24"/>
        <v/>
      </c>
      <c r="Q35" s="44"/>
      <c r="R35" s="45"/>
      <c r="S35" s="55">
        <v>7</v>
      </c>
      <c r="T35" s="57" t="str">
        <f t="shared" si="25"/>
        <v/>
      </c>
      <c r="U35" s="54"/>
    </row>
    <row r="36" spans="2:21" ht="15.6" customHeight="1" x14ac:dyDescent="0.3">
      <c r="B36" s="91" t="s">
        <v>19</v>
      </c>
      <c r="C36" s="92"/>
      <c r="D36" s="59">
        <f t="shared" si="23"/>
        <v>45998</v>
      </c>
      <c r="E36" s="3"/>
      <c r="F36" s="4"/>
      <c r="G36" s="59">
        <f t="shared" si="20"/>
        <v>46005</v>
      </c>
      <c r="H36" s="3"/>
      <c r="I36" s="4"/>
      <c r="J36" s="59">
        <f t="shared" si="21"/>
        <v>46012</v>
      </c>
      <c r="K36" s="3"/>
      <c r="L36" s="4"/>
      <c r="M36" s="59">
        <f t="shared" si="22"/>
        <v>46019</v>
      </c>
      <c r="N36" s="3"/>
      <c r="O36" s="51"/>
      <c r="P36" s="67" t="str">
        <f t="shared" si="24"/>
        <v/>
      </c>
      <c r="Q36" s="46"/>
      <c r="R36" s="47"/>
      <c r="S36" s="55">
        <v>1</v>
      </c>
      <c r="T36" s="57" t="str">
        <f t="shared" si="25"/>
        <v/>
      </c>
      <c r="U36" s="54"/>
    </row>
    <row r="37" spans="2:21" x14ac:dyDescent="0.3">
      <c r="B37" s="93" t="s">
        <v>20</v>
      </c>
      <c r="C37" s="94"/>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5" t="str">
        <f>"Totals ("&amp;TEXT(B28,"mmmm")&amp;" "&amp;TEXT(B28,"yyyy")&amp;")"</f>
        <v>Totals (December 2025)</v>
      </c>
      <c r="C38" s="96"/>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gL48Pr+46BMuda6jKZNQL2fDVjyEhEYJmbX1/P5n8kPtq8Lgv2usW8+NHpIPj4ycodvrd1jRgrRg34REKHUKfw==" saltValue="aKG7PNJ93yuSPlCRxL5HQw==" spinCount="100000" sheet="1" selectLockedCells="1"/>
  <mergeCells count="37">
    <mergeCell ref="B38:C38"/>
    <mergeCell ref="B32:C32"/>
    <mergeCell ref="B33:C33"/>
    <mergeCell ref="B34:C34"/>
    <mergeCell ref="B35:C35"/>
    <mergeCell ref="B36:C36"/>
    <mergeCell ref="B37:C37"/>
    <mergeCell ref="B31:C31"/>
    <mergeCell ref="B19:C19"/>
    <mergeCell ref="B20:C20"/>
    <mergeCell ref="B21:C21"/>
    <mergeCell ref="B22:C22"/>
    <mergeCell ref="B23:C23"/>
    <mergeCell ref="B24:C24"/>
    <mergeCell ref="B25:C25"/>
    <mergeCell ref="B26:C26"/>
    <mergeCell ref="B28:R28"/>
    <mergeCell ref="B29:C29"/>
    <mergeCell ref="B30:C30"/>
    <mergeCell ref="B18:C18"/>
    <mergeCell ref="B6:C6"/>
    <mergeCell ref="B7:C7"/>
    <mergeCell ref="B8:C8"/>
    <mergeCell ref="B9:C9"/>
    <mergeCell ref="B10:C10"/>
    <mergeCell ref="B11:C11"/>
    <mergeCell ref="B12:C12"/>
    <mergeCell ref="B13:C13"/>
    <mergeCell ref="B14:C14"/>
    <mergeCell ref="B16:R16"/>
    <mergeCell ref="B17:C17"/>
    <mergeCell ref="B5:C5"/>
    <mergeCell ref="C1:E1"/>
    <mergeCell ref="L1:N2"/>
    <mergeCell ref="P1:R2"/>
    <mergeCell ref="C2:E2"/>
    <mergeCell ref="B4:R4"/>
  </mergeCells>
  <conditionalFormatting sqref="E13 H13 K13 N13 Q13 E25 H25 K25 N25 Q25 E37 H37 K37 N37 Q37">
    <cfRule type="cellIs" dxfId="19" priority="4" operator="greaterThan">
      <formula>38.01</formula>
    </cfRule>
  </conditionalFormatting>
  <conditionalFormatting sqref="J1">
    <cfRule type="cellIs" dxfId="18" priority="2" operator="greaterThan">
      <formula>69.99</formula>
    </cfRule>
  </conditionalFormatting>
  <conditionalFormatting sqref="K1:K2">
    <cfRule type="expression" dxfId="17" priority="1">
      <formula>IF(OR($J$1&gt;69.99),TRUE,FALSE)</formula>
    </cfRule>
  </conditionalFormatting>
  <conditionalFormatting sqref="L1:N2">
    <cfRule type="expression" dxfId="16"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4D4B-2547-43F9-ACCD-DDA87173C70F}">
  <sheetPr>
    <tabColor indexed="23"/>
  </sheetPr>
  <dimension ref="B1:V38"/>
  <sheetViews>
    <sheetView zoomScaleNormal="100" workbookViewId="0">
      <selection activeCell="C1" sqref="C1:E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0"/>
      <c r="D1" s="70"/>
      <c r="E1" s="70"/>
      <c r="G1" s="10" t="str">
        <f>TEXT(B4,"mmm")&amp;"-"&amp;TEXT(B28,"mmm")&amp;" "&amp;TEXT(B4,"yyyy")</f>
        <v>Oct-Dec 2025</v>
      </c>
      <c r="H1" s="11"/>
      <c r="I1" s="12" t="s">
        <v>1</v>
      </c>
      <c r="J1" s="52">
        <f>SUM(E14+E26+E38)</f>
        <v>0</v>
      </c>
      <c r="K1" s="13" t="s">
        <v>23</v>
      </c>
      <c r="L1" s="71" t="s">
        <v>2</v>
      </c>
      <c r="M1" s="72"/>
      <c r="N1" s="73"/>
      <c r="O1" s="14"/>
      <c r="P1" s="77" t="s">
        <v>3</v>
      </c>
      <c r="Q1" s="78"/>
      <c r="R1" s="79"/>
    </row>
    <row r="2" spans="2:21" ht="16.5" thickBot="1" x14ac:dyDescent="0.35">
      <c r="B2" s="9" t="s">
        <v>26</v>
      </c>
      <c r="C2" s="83"/>
      <c r="D2" s="83"/>
      <c r="E2" s="83"/>
      <c r="F2" s="16"/>
      <c r="G2" s="17"/>
      <c r="H2" s="18"/>
      <c r="I2" s="18" t="s">
        <v>4</v>
      </c>
      <c r="J2" s="19">
        <f>SUM(G14,G26,G38)</f>
        <v>0</v>
      </c>
      <c r="K2" s="20" t="s">
        <v>24</v>
      </c>
      <c r="L2" s="74"/>
      <c r="M2" s="75"/>
      <c r="N2" s="76"/>
      <c r="O2" s="14"/>
      <c r="P2" s="80"/>
      <c r="Q2" s="81"/>
      <c r="R2" s="82"/>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4">
        <v>45931</v>
      </c>
      <c r="C4" s="85"/>
      <c r="D4" s="85"/>
      <c r="E4" s="85"/>
      <c r="F4" s="85"/>
      <c r="G4" s="85"/>
      <c r="H4" s="85"/>
      <c r="I4" s="85"/>
      <c r="J4" s="85"/>
      <c r="K4" s="85"/>
      <c r="L4" s="85"/>
      <c r="M4" s="85"/>
      <c r="N4" s="85"/>
      <c r="O4" s="85"/>
      <c r="P4" s="85"/>
      <c r="Q4" s="85"/>
      <c r="R4" s="86"/>
      <c r="S4" s="60">
        <f>EOMONTH(B4,0)</f>
        <v>45961</v>
      </c>
    </row>
    <row r="5" spans="2:21" s="25" customFormat="1" ht="30" x14ac:dyDescent="0.3">
      <c r="B5" s="68" t="s">
        <v>5</v>
      </c>
      <c r="C5" s="69"/>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7" t="s">
        <v>13</v>
      </c>
      <c r="C6" s="88"/>
      <c r="D6" s="66" t="str">
        <f>T6</f>
        <v/>
      </c>
      <c r="E6" s="44"/>
      <c r="F6" s="48"/>
      <c r="G6" s="65">
        <f>D12+1</f>
        <v>45936</v>
      </c>
      <c r="H6" s="5"/>
      <c r="I6" s="6"/>
      <c r="J6" s="58">
        <f>G12+1</f>
        <v>45943</v>
      </c>
      <c r="K6" s="5"/>
      <c r="L6" s="6"/>
      <c r="M6" s="58">
        <f>J12+1</f>
        <v>45950</v>
      </c>
      <c r="N6" s="5"/>
      <c r="O6" s="6"/>
      <c r="P6" s="58">
        <f>M12+1</f>
        <v>45957</v>
      </c>
      <c r="Q6" s="5"/>
      <c r="R6" s="7"/>
      <c r="S6" s="55">
        <v>2</v>
      </c>
      <c r="T6" s="57" t="str">
        <f>IF(WEEKDAY($B$4)=S6,$B$4,"")</f>
        <v/>
      </c>
      <c r="U6" s="53"/>
    </row>
    <row r="7" spans="2:21" ht="15.6" customHeight="1" x14ac:dyDescent="0.3">
      <c r="B7" s="89" t="s">
        <v>14</v>
      </c>
      <c r="C7" s="90"/>
      <c r="D7" s="66" t="str">
        <f>IF(D6="",T7,D6+1)</f>
        <v/>
      </c>
      <c r="E7" s="66"/>
      <c r="F7" s="66"/>
      <c r="G7" s="65">
        <f t="shared" ref="G7:G12" si="0">G6+1</f>
        <v>45937</v>
      </c>
      <c r="H7" s="1"/>
      <c r="I7" s="2"/>
      <c r="J7" s="58">
        <f t="shared" ref="J7:J12" si="1">J6+1</f>
        <v>45944</v>
      </c>
      <c r="K7" s="1"/>
      <c r="L7" s="2"/>
      <c r="M7" s="58">
        <f t="shared" ref="M7:M12" si="2">M6+1</f>
        <v>45951</v>
      </c>
      <c r="N7" s="1"/>
      <c r="O7" s="2"/>
      <c r="P7" s="58">
        <f t="shared" ref="P7:P12" si="3">IFERROR(IF((P6+1)&gt;$S$4,"",P6+1),"")</f>
        <v>45958</v>
      </c>
      <c r="Q7" s="1"/>
      <c r="R7" s="8"/>
      <c r="S7" s="55">
        <v>3</v>
      </c>
      <c r="T7" s="57" t="str">
        <f t="shared" ref="T7:T12" si="4">IF(WEEKDAY($B$4)=S7,$B$4,"")</f>
        <v/>
      </c>
      <c r="U7" s="53"/>
    </row>
    <row r="8" spans="2:21" ht="15" customHeight="1" x14ac:dyDescent="0.3">
      <c r="B8" s="89" t="s">
        <v>15</v>
      </c>
      <c r="C8" s="90"/>
      <c r="D8" s="58">
        <f t="shared" ref="D8:D12" si="5">IF(D7="",T8,D7+1)</f>
        <v>45931</v>
      </c>
      <c r="E8" s="1"/>
      <c r="F8" s="2"/>
      <c r="G8" s="58">
        <f t="shared" si="0"/>
        <v>45938</v>
      </c>
      <c r="H8" s="1"/>
      <c r="I8" s="2"/>
      <c r="J8" s="58">
        <f t="shared" si="1"/>
        <v>45945</v>
      </c>
      <c r="K8" s="1"/>
      <c r="L8" s="2"/>
      <c r="M8" s="58">
        <f t="shared" si="2"/>
        <v>45952</v>
      </c>
      <c r="N8" s="1"/>
      <c r="O8" s="2"/>
      <c r="P8" s="58">
        <f t="shared" si="3"/>
        <v>45959</v>
      </c>
      <c r="Q8" s="1"/>
      <c r="R8" s="8"/>
      <c r="S8" s="55">
        <v>4</v>
      </c>
      <c r="T8" s="57">
        <f t="shared" si="4"/>
        <v>45931</v>
      </c>
      <c r="U8" s="53"/>
    </row>
    <row r="9" spans="2:21" ht="15" customHeight="1" x14ac:dyDescent="0.3">
      <c r="B9" s="89" t="s">
        <v>16</v>
      </c>
      <c r="C9" s="90"/>
      <c r="D9" s="58">
        <f t="shared" si="5"/>
        <v>45932</v>
      </c>
      <c r="E9" s="1"/>
      <c r="F9" s="2"/>
      <c r="G9" s="58">
        <f t="shared" si="0"/>
        <v>45939</v>
      </c>
      <c r="H9" s="1"/>
      <c r="I9" s="2"/>
      <c r="J9" s="58">
        <f t="shared" si="1"/>
        <v>45946</v>
      </c>
      <c r="K9" s="1"/>
      <c r="L9" s="2"/>
      <c r="M9" s="58">
        <f t="shared" si="2"/>
        <v>45953</v>
      </c>
      <c r="N9" s="1"/>
      <c r="O9" s="2"/>
      <c r="P9" s="58">
        <f t="shared" si="3"/>
        <v>45960</v>
      </c>
      <c r="Q9" s="1"/>
      <c r="R9" s="8"/>
      <c r="S9" s="55">
        <v>5</v>
      </c>
      <c r="T9" s="57" t="str">
        <f t="shared" si="4"/>
        <v/>
      </c>
      <c r="U9" s="53"/>
    </row>
    <row r="10" spans="2:21" ht="15" customHeight="1" x14ac:dyDescent="0.3">
      <c r="B10" s="89" t="s">
        <v>17</v>
      </c>
      <c r="C10" s="90"/>
      <c r="D10" s="58">
        <f t="shared" si="5"/>
        <v>45933</v>
      </c>
      <c r="E10" s="1"/>
      <c r="F10" s="2"/>
      <c r="G10" s="58">
        <f t="shared" si="0"/>
        <v>45940</v>
      </c>
      <c r="H10" s="1"/>
      <c r="I10" s="2"/>
      <c r="J10" s="58">
        <f t="shared" si="1"/>
        <v>45947</v>
      </c>
      <c r="K10" s="1"/>
      <c r="L10" s="2"/>
      <c r="M10" s="58">
        <f t="shared" si="2"/>
        <v>45954</v>
      </c>
      <c r="N10" s="1"/>
      <c r="O10" s="2"/>
      <c r="P10" s="58">
        <f t="shared" si="3"/>
        <v>45961</v>
      </c>
      <c r="Q10" s="1"/>
      <c r="R10" s="8"/>
      <c r="S10" s="55">
        <v>6</v>
      </c>
      <c r="T10" s="57" t="str">
        <f t="shared" si="4"/>
        <v/>
      </c>
      <c r="U10" s="53"/>
    </row>
    <row r="11" spans="2:21" ht="15" customHeight="1" x14ac:dyDescent="0.3">
      <c r="B11" s="89" t="s">
        <v>18</v>
      </c>
      <c r="C11" s="90"/>
      <c r="D11" s="58">
        <f t="shared" si="5"/>
        <v>45934</v>
      </c>
      <c r="E11" s="1"/>
      <c r="F11" s="2"/>
      <c r="G11" s="58">
        <f t="shared" si="0"/>
        <v>45941</v>
      </c>
      <c r="H11" s="1"/>
      <c r="I11" s="2"/>
      <c r="J11" s="58">
        <f t="shared" si="1"/>
        <v>45948</v>
      </c>
      <c r="K11" s="1"/>
      <c r="L11" s="2"/>
      <c r="M11" s="58">
        <f t="shared" si="2"/>
        <v>45955</v>
      </c>
      <c r="N11" s="1"/>
      <c r="O11" s="2"/>
      <c r="P11" s="66" t="str">
        <f>IFERROR(IF((P10+1)&gt;$S$4,"",P10+1),"")</f>
        <v/>
      </c>
      <c r="Q11" s="44"/>
      <c r="R11" s="45"/>
      <c r="S11" s="55">
        <v>7</v>
      </c>
      <c r="T11" s="57" t="str">
        <f t="shared" si="4"/>
        <v/>
      </c>
      <c r="U11" s="53"/>
    </row>
    <row r="12" spans="2:21" ht="15" customHeight="1" x14ac:dyDescent="0.3">
      <c r="B12" s="91" t="s">
        <v>19</v>
      </c>
      <c r="C12" s="92"/>
      <c r="D12" s="59">
        <f t="shared" si="5"/>
        <v>45935</v>
      </c>
      <c r="E12" s="3"/>
      <c r="F12" s="4"/>
      <c r="G12" s="59">
        <f t="shared" si="0"/>
        <v>45942</v>
      </c>
      <c r="H12" s="3"/>
      <c r="I12" s="4"/>
      <c r="J12" s="59">
        <f t="shared" si="1"/>
        <v>45949</v>
      </c>
      <c r="K12" s="3"/>
      <c r="L12" s="4"/>
      <c r="M12" s="59">
        <f t="shared" si="2"/>
        <v>45956</v>
      </c>
      <c r="N12" s="3"/>
      <c r="O12" s="4"/>
      <c r="P12" s="67" t="str">
        <f t="shared" si="3"/>
        <v/>
      </c>
      <c r="Q12" s="46"/>
      <c r="R12" s="47"/>
      <c r="S12" s="55">
        <v>1</v>
      </c>
      <c r="T12" s="57" t="str">
        <f t="shared" si="4"/>
        <v/>
      </c>
      <c r="U12" s="53"/>
    </row>
    <row r="13" spans="2:21" ht="15" customHeight="1" x14ac:dyDescent="0.3">
      <c r="B13" s="93" t="s">
        <v>20</v>
      </c>
      <c r="C13" s="94"/>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5" t="str">
        <f>"Totals ("&amp;TEXT(B4,"mmmm")&amp;" "&amp;TEXT(B4,"yyyy")&amp;")"</f>
        <v>Totals (October 2025)</v>
      </c>
      <c r="C14" s="96"/>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4">
        <f>EDATE(B4,1)</f>
        <v>45962</v>
      </c>
      <c r="C16" s="85"/>
      <c r="D16" s="85"/>
      <c r="E16" s="85"/>
      <c r="F16" s="85"/>
      <c r="G16" s="85"/>
      <c r="H16" s="85"/>
      <c r="I16" s="85"/>
      <c r="J16" s="85"/>
      <c r="K16" s="85"/>
      <c r="L16" s="85"/>
      <c r="M16" s="85"/>
      <c r="N16" s="85"/>
      <c r="O16" s="85"/>
      <c r="P16" s="85"/>
      <c r="Q16" s="85"/>
      <c r="R16" s="86"/>
      <c r="S16" s="60">
        <f>EOMONTH(B16,0)</f>
        <v>45991</v>
      </c>
    </row>
    <row r="17" spans="2:22" ht="30" x14ac:dyDescent="0.3">
      <c r="B17" s="97" t="s">
        <v>5</v>
      </c>
      <c r="C17" s="98"/>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7" t="s">
        <v>13</v>
      </c>
      <c r="C18" s="88"/>
      <c r="D18" s="66" t="str">
        <f>T18</f>
        <v/>
      </c>
      <c r="E18" s="44"/>
      <c r="F18" s="48"/>
      <c r="G18" s="58">
        <f>D24+1</f>
        <v>45964</v>
      </c>
      <c r="H18" s="5"/>
      <c r="I18" s="6"/>
      <c r="J18" s="58">
        <f>G24+1</f>
        <v>45971</v>
      </c>
      <c r="K18" s="5"/>
      <c r="L18" s="6"/>
      <c r="M18" s="58">
        <f>J24+1</f>
        <v>45978</v>
      </c>
      <c r="N18" s="5"/>
      <c r="O18" s="6"/>
      <c r="P18" s="58">
        <f>M24+1</f>
        <v>45985</v>
      </c>
      <c r="Q18" s="5"/>
      <c r="R18" s="7"/>
      <c r="S18" s="55">
        <v>2</v>
      </c>
      <c r="T18" s="57" t="str">
        <f>IF(WEEKDAY($B$16)=S18,$B$16,"")</f>
        <v/>
      </c>
      <c r="U18" s="53"/>
    </row>
    <row r="19" spans="2:22" ht="15" customHeight="1" x14ac:dyDescent="0.3">
      <c r="B19" s="89" t="s">
        <v>14</v>
      </c>
      <c r="C19" s="90"/>
      <c r="D19" s="66" t="str">
        <f>IF(D18="",T19,D18+1)</f>
        <v/>
      </c>
      <c r="E19" s="44"/>
      <c r="F19" s="49"/>
      <c r="G19" s="58">
        <f t="shared" ref="G19:G24" si="9">G18+1</f>
        <v>45965</v>
      </c>
      <c r="H19" s="1"/>
      <c r="I19" s="2"/>
      <c r="J19" s="58">
        <f t="shared" ref="J19:J24" si="10">J18+1</f>
        <v>45972</v>
      </c>
      <c r="K19" s="1"/>
      <c r="L19" s="2"/>
      <c r="M19" s="58">
        <f t="shared" ref="M19:M24" si="11">M18+1</f>
        <v>45979</v>
      </c>
      <c r="N19" s="1"/>
      <c r="O19" s="2"/>
      <c r="P19" s="58">
        <f>IFERROR(IF((P18+1)&gt;$S$16,"",P18+1),"")</f>
        <v>45986</v>
      </c>
      <c r="Q19" s="1"/>
      <c r="R19" s="8"/>
      <c r="S19" s="55">
        <v>3</v>
      </c>
      <c r="T19" s="57" t="str">
        <f>IF(WEEKDAY($B$16)=S19,$B$16,"")</f>
        <v/>
      </c>
      <c r="U19" s="54"/>
    </row>
    <row r="20" spans="2:22" ht="15" customHeight="1" x14ac:dyDescent="0.3">
      <c r="B20" s="89" t="s">
        <v>15</v>
      </c>
      <c r="C20" s="90"/>
      <c r="D20" s="66" t="str">
        <f t="shared" ref="D20:D24" si="12">IF(D19="",T20,D19+1)</f>
        <v/>
      </c>
      <c r="E20" s="44"/>
      <c r="F20" s="48"/>
      <c r="G20" s="58">
        <f t="shared" si="9"/>
        <v>45966</v>
      </c>
      <c r="H20" s="1"/>
      <c r="I20" s="2"/>
      <c r="J20" s="58">
        <f t="shared" si="10"/>
        <v>45973</v>
      </c>
      <c r="K20" s="1"/>
      <c r="L20" s="2"/>
      <c r="M20" s="58">
        <f t="shared" si="11"/>
        <v>45980</v>
      </c>
      <c r="N20" s="1"/>
      <c r="O20" s="2"/>
      <c r="P20" s="58">
        <f t="shared" ref="P20:P24" si="13">IFERROR(IF((P19+1)&gt;$S$16,"",P19+1),"")</f>
        <v>45987</v>
      </c>
      <c r="Q20" s="1"/>
      <c r="R20" s="8"/>
      <c r="S20" s="55">
        <v>4</v>
      </c>
      <c r="T20" s="57" t="str">
        <f t="shared" ref="T20:T24" si="14">IF(WEEKDAY($B$16)=S20,$B$16,"")</f>
        <v/>
      </c>
      <c r="U20" s="54"/>
    </row>
    <row r="21" spans="2:22" ht="15" customHeight="1" x14ac:dyDescent="0.3">
      <c r="B21" s="89" t="s">
        <v>16</v>
      </c>
      <c r="C21" s="90"/>
      <c r="D21" s="66" t="str">
        <f t="shared" si="12"/>
        <v/>
      </c>
      <c r="E21" s="44"/>
      <c r="F21" s="49"/>
      <c r="G21" s="58">
        <f t="shared" si="9"/>
        <v>45967</v>
      </c>
      <c r="H21" s="1"/>
      <c r="I21" s="2"/>
      <c r="J21" s="58">
        <f t="shared" si="10"/>
        <v>45974</v>
      </c>
      <c r="K21" s="1"/>
      <c r="L21" s="2"/>
      <c r="M21" s="58">
        <f t="shared" si="11"/>
        <v>45981</v>
      </c>
      <c r="N21" s="1"/>
      <c r="O21" s="2"/>
      <c r="P21" s="58">
        <f t="shared" si="13"/>
        <v>45988</v>
      </c>
      <c r="Q21" s="1"/>
      <c r="R21" s="8"/>
      <c r="S21" s="55">
        <v>5</v>
      </c>
      <c r="T21" s="57" t="str">
        <f t="shared" si="14"/>
        <v/>
      </c>
      <c r="U21" s="54"/>
    </row>
    <row r="22" spans="2:22" ht="15" customHeight="1" x14ac:dyDescent="0.3">
      <c r="B22" s="89" t="s">
        <v>17</v>
      </c>
      <c r="C22" s="90"/>
      <c r="D22" s="66" t="str">
        <f t="shared" si="12"/>
        <v/>
      </c>
      <c r="E22" s="44"/>
      <c r="F22" s="49"/>
      <c r="G22" s="58">
        <f t="shared" si="9"/>
        <v>45968</v>
      </c>
      <c r="H22" s="1"/>
      <c r="I22" s="2"/>
      <c r="J22" s="58">
        <f t="shared" si="10"/>
        <v>45975</v>
      </c>
      <c r="K22" s="1"/>
      <c r="L22" s="2"/>
      <c r="M22" s="58">
        <f t="shared" si="11"/>
        <v>45982</v>
      </c>
      <c r="N22" s="1"/>
      <c r="O22" s="2"/>
      <c r="P22" s="58">
        <f t="shared" si="13"/>
        <v>45989</v>
      </c>
      <c r="Q22" s="1"/>
      <c r="R22" s="8"/>
      <c r="S22" s="55">
        <v>6</v>
      </c>
      <c r="T22" s="57" t="str">
        <f t="shared" si="14"/>
        <v/>
      </c>
      <c r="U22" s="54"/>
    </row>
    <row r="23" spans="2:22" ht="15" customHeight="1" x14ac:dyDescent="0.3">
      <c r="B23" s="89" t="s">
        <v>18</v>
      </c>
      <c r="C23" s="90"/>
      <c r="D23" s="58">
        <f t="shared" si="12"/>
        <v>45962</v>
      </c>
      <c r="E23" s="1"/>
      <c r="F23" s="2"/>
      <c r="G23" s="58">
        <f t="shared" si="9"/>
        <v>45969</v>
      </c>
      <c r="H23" s="1"/>
      <c r="I23" s="2"/>
      <c r="J23" s="58">
        <f t="shared" si="10"/>
        <v>45976</v>
      </c>
      <c r="K23" s="1"/>
      <c r="L23" s="2"/>
      <c r="M23" s="58">
        <f t="shared" si="11"/>
        <v>45983</v>
      </c>
      <c r="N23" s="1"/>
      <c r="O23" s="2"/>
      <c r="P23" s="58">
        <f t="shared" si="13"/>
        <v>45990</v>
      </c>
      <c r="Q23" s="1"/>
      <c r="R23" s="8"/>
      <c r="S23" s="55">
        <v>7</v>
      </c>
      <c r="T23" s="57">
        <f t="shared" si="14"/>
        <v>45962</v>
      </c>
      <c r="U23" s="54"/>
    </row>
    <row r="24" spans="2:22" ht="15" customHeight="1" x14ac:dyDescent="0.3">
      <c r="B24" s="91" t="s">
        <v>19</v>
      </c>
      <c r="C24" s="92"/>
      <c r="D24" s="59">
        <f t="shared" si="12"/>
        <v>45963</v>
      </c>
      <c r="E24" s="50"/>
      <c r="F24" s="4"/>
      <c r="G24" s="59">
        <f t="shared" si="9"/>
        <v>45970</v>
      </c>
      <c r="H24" s="3"/>
      <c r="I24" s="4"/>
      <c r="J24" s="59">
        <f t="shared" si="10"/>
        <v>45977</v>
      </c>
      <c r="K24" s="3"/>
      <c r="L24" s="4"/>
      <c r="M24" s="59">
        <f t="shared" si="11"/>
        <v>45984</v>
      </c>
      <c r="N24" s="3"/>
      <c r="O24" s="4"/>
      <c r="P24" s="99">
        <f t="shared" si="13"/>
        <v>45991</v>
      </c>
      <c r="Q24" s="100"/>
      <c r="R24" s="101"/>
      <c r="S24" s="55">
        <v>1</v>
      </c>
      <c r="T24" s="57" t="str">
        <f t="shared" si="14"/>
        <v/>
      </c>
      <c r="U24" s="54"/>
      <c r="V24" s="15" t="s">
        <v>22</v>
      </c>
    </row>
    <row r="25" spans="2:22" x14ac:dyDescent="0.3">
      <c r="B25" s="93" t="s">
        <v>20</v>
      </c>
      <c r="C25" s="94"/>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102"/>
      <c r="Q25" s="103">
        <f t="shared" ref="Q25:R25" si="19">SUM(Q18:Q24)</f>
        <v>0</v>
      </c>
      <c r="R25" s="104">
        <f t="shared" si="19"/>
        <v>0</v>
      </c>
    </row>
    <row r="26" spans="2:22" ht="15" thickBot="1" x14ac:dyDescent="0.35">
      <c r="B26" s="95" t="str">
        <f>"Totals ("&amp;TEXT(B16,"mmmm")&amp;" "&amp;TEXT(B16,"yyyy")&amp;")"</f>
        <v>Totals (November 2025)</v>
      </c>
      <c r="C26" s="96"/>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4">
        <f>EDATE(B16,1)</f>
        <v>45992</v>
      </c>
      <c r="C28" s="85"/>
      <c r="D28" s="85"/>
      <c r="E28" s="85"/>
      <c r="F28" s="85"/>
      <c r="G28" s="85"/>
      <c r="H28" s="85"/>
      <c r="I28" s="85"/>
      <c r="J28" s="85"/>
      <c r="K28" s="85"/>
      <c r="L28" s="85"/>
      <c r="M28" s="85"/>
      <c r="N28" s="85"/>
      <c r="O28" s="85"/>
      <c r="P28" s="85"/>
      <c r="Q28" s="85"/>
      <c r="R28" s="86"/>
      <c r="S28" s="60">
        <f>EOMONTH(B28,0)</f>
        <v>46022</v>
      </c>
    </row>
    <row r="29" spans="2:22" ht="30" x14ac:dyDescent="0.3">
      <c r="B29" s="97" t="s">
        <v>5</v>
      </c>
      <c r="C29" s="98"/>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7" t="s">
        <v>13</v>
      </c>
      <c r="C30" s="88"/>
      <c r="D30" s="58">
        <f>IFERROR(IF((P24+1)&gt;$T$30,"",P24+1),"")</f>
        <v>45992</v>
      </c>
      <c r="E30" s="5"/>
      <c r="F30" s="6"/>
      <c r="G30" s="58">
        <f>D36+1</f>
        <v>45999</v>
      </c>
      <c r="H30" s="5"/>
      <c r="I30" s="6"/>
      <c r="J30" s="58">
        <f>G36+1</f>
        <v>46006</v>
      </c>
      <c r="K30" s="5"/>
      <c r="L30" s="6"/>
      <c r="M30" s="58">
        <f>J36+1</f>
        <v>46013</v>
      </c>
      <c r="N30" s="5"/>
      <c r="O30" s="6"/>
      <c r="P30" s="58">
        <f>M36+1</f>
        <v>46020</v>
      </c>
      <c r="Q30" s="5"/>
      <c r="R30" s="7"/>
      <c r="S30" s="55">
        <v>2</v>
      </c>
      <c r="T30" s="57">
        <f>IF(WEEKDAY($B$28)=S30,$B$28,"")</f>
        <v>45992</v>
      </c>
      <c r="U30" s="53"/>
    </row>
    <row r="31" spans="2:22" ht="15" customHeight="1" x14ac:dyDescent="0.3">
      <c r="B31" s="89" t="s">
        <v>14</v>
      </c>
      <c r="C31" s="90"/>
      <c r="D31" s="58">
        <f>IF(D30="",T31,D30+1)</f>
        <v>45993</v>
      </c>
      <c r="E31" s="1"/>
      <c r="F31" s="2"/>
      <c r="G31" s="58">
        <f t="shared" ref="G31:G36" si="20">G30+1</f>
        <v>46000</v>
      </c>
      <c r="H31" s="1"/>
      <c r="I31" s="2"/>
      <c r="J31" s="58">
        <f t="shared" ref="J31:J36" si="21">J30+1</f>
        <v>46007</v>
      </c>
      <c r="K31" s="1"/>
      <c r="L31" s="2"/>
      <c r="M31" s="58">
        <f t="shared" ref="M31:M36" si="22">M30+1</f>
        <v>46014</v>
      </c>
      <c r="N31" s="1"/>
      <c r="O31" s="2"/>
      <c r="P31" s="58">
        <f>IFERROR(IF((P30+1)&gt;$S$28,"",P30+1),"")</f>
        <v>46021</v>
      </c>
      <c r="Q31" s="5"/>
      <c r="R31" s="7"/>
      <c r="S31" s="55">
        <v>3</v>
      </c>
      <c r="T31" s="57" t="str">
        <f>IF(WEEKDAY($B$28)=S31,$B$28,"")</f>
        <v/>
      </c>
      <c r="U31" s="54"/>
    </row>
    <row r="32" spans="2:22" ht="15" customHeight="1" x14ac:dyDescent="0.3">
      <c r="B32" s="89" t="s">
        <v>15</v>
      </c>
      <c r="C32" s="90"/>
      <c r="D32" s="58">
        <f t="shared" ref="D32:D36" si="23">IF(D31="",T32,D31+1)</f>
        <v>45994</v>
      </c>
      <c r="E32" s="1"/>
      <c r="F32" s="2"/>
      <c r="G32" s="58">
        <f t="shared" si="20"/>
        <v>46001</v>
      </c>
      <c r="H32" s="1"/>
      <c r="I32" s="2"/>
      <c r="J32" s="58">
        <f t="shared" si="21"/>
        <v>46008</v>
      </c>
      <c r="K32" s="1"/>
      <c r="L32" s="2"/>
      <c r="M32" s="58">
        <f t="shared" si="22"/>
        <v>46015</v>
      </c>
      <c r="N32" s="1"/>
      <c r="O32" s="2"/>
      <c r="P32" s="58">
        <f t="shared" ref="P32:P36" si="24">IFERROR(IF((P31+1)&gt;$S$28,"",P31+1),"")</f>
        <v>46022</v>
      </c>
      <c r="Q32" s="5"/>
      <c r="R32" s="7"/>
      <c r="S32" s="55">
        <v>4</v>
      </c>
      <c r="T32" s="57" t="str">
        <f t="shared" ref="T32:T36" si="25">IF(WEEKDAY($B$28)=S32,$B$28,"")</f>
        <v/>
      </c>
      <c r="U32" s="54"/>
    </row>
    <row r="33" spans="2:21" ht="15" customHeight="1" x14ac:dyDescent="0.3">
      <c r="B33" s="89" t="s">
        <v>16</v>
      </c>
      <c r="C33" s="90"/>
      <c r="D33" s="58">
        <f t="shared" si="23"/>
        <v>45995</v>
      </c>
      <c r="E33" s="1"/>
      <c r="F33" s="2"/>
      <c r="G33" s="58">
        <f t="shared" si="20"/>
        <v>46002</v>
      </c>
      <c r="H33" s="1"/>
      <c r="I33" s="2"/>
      <c r="J33" s="58">
        <f t="shared" si="21"/>
        <v>46009</v>
      </c>
      <c r="K33" s="1"/>
      <c r="L33" s="2"/>
      <c r="M33" s="58">
        <f t="shared" si="22"/>
        <v>46016</v>
      </c>
      <c r="N33" s="1"/>
      <c r="O33" s="2"/>
      <c r="P33" s="66" t="str">
        <f t="shared" si="24"/>
        <v/>
      </c>
      <c r="Q33" s="44"/>
      <c r="R33" s="45"/>
      <c r="S33" s="55">
        <v>5</v>
      </c>
      <c r="T33" s="57" t="str">
        <f t="shared" si="25"/>
        <v/>
      </c>
      <c r="U33" s="54"/>
    </row>
    <row r="34" spans="2:21" ht="15" customHeight="1" x14ac:dyDescent="0.3">
      <c r="B34" s="89" t="s">
        <v>17</v>
      </c>
      <c r="C34" s="90"/>
      <c r="D34" s="58">
        <f t="shared" si="23"/>
        <v>45996</v>
      </c>
      <c r="E34" s="1"/>
      <c r="F34" s="2"/>
      <c r="G34" s="58">
        <f t="shared" si="20"/>
        <v>46003</v>
      </c>
      <c r="H34" s="1"/>
      <c r="I34" s="2"/>
      <c r="J34" s="58">
        <f t="shared" si="21"/>
        <v>46010</v>
      </c>
      <c r="K34" s="1"/>
      <c r="L34" s="2"/>
      <c r="M34" s="58">
        <f t="shared" si="22"/>
        <v>46017</v>
      </c>
      <c r="N34" s="1"/>
      <c r="O34" s="2"/>
      <c r="P34" s="66" t="str">
        <f t="shared" si="24"/>
        <v/>
      </c>
      <c r="Q34" s="44"/>
      <c r="R34" s="45"/>
      <c r="S34" s="55">
        <v>6</v>
      </c>
      <c r="T34" s="57" t="str">
        <f t="shared" si="25"/>
        <v/>
      </c>
      <c r="U34" s="54"/>
    </row>
    <row r="35" spans="2:21" ht="15" customHeight="1" x14ac:dyDescent="0.3">
      <c r="B35" s="89" t="s">
        <v>18</v>
      </c>
      <c r="C35" s="90"/>
      <c r="D35" s="58">
        <f t="shared" si="23"/>
        <v>45997</v>
      </c>
      <c r="E35" s="1"/>
      <c r="F35" s="2"/>
      <c r="G35" s="58">
        <f t="shared" si="20"/>
        <v>46004</v>
      </c>
      <c r="H35" s="1"/>
      <c r="I35" s="2"/>
      <c r="J35" s="58">
        <f t="shared" si="21"/>
        <v>46011</v>
      </c>
      <c r="K35" s="1"/>
      <c r="L35" s="2"/>
      <c r="M35" s="58">
        <f t="shared" si="22"/>
        <v>46018</v>
      </c>
      <c r="N35" s="1"/>
      <c r="O35" s="2"/>
      <c r="P35" s="66" t="str">
        <f t="shared" si="24"/>
        <v/>
      </c>
      <c r="Q35" s="44"/>
      <c r="R35" s="45"/>
      <c r="S35" s="55">
        <v>7</v>
      </c>
      <c r="T35" s="57" t="str">
        <f t="shared" si="25"/>
        <v/>
      </c>
      <c r="U35" s="54"/>
    </row>
    <row r="36" spans="2:21" ht="15.6" customHeight="1" x14ac:dyDescent="0.3">
      <c r="B36" s="91" t="s">
        <v>19</v>
      </c>
      <c r="C36" s="92"/>
      <c r="D36" s="59">
        <f t="shared" si="23"/>
        <v>45998</v>
      </c>
      <c r="E36" s="3"/>
      <c r="F36" s="4"/>
      <c r="G36" s="59">
        <f t="shared" si="20"/>
        <v>46005</v>
      </c>
      <c r="H36" s="3"/>
      <c r="I36" s="4"/>
      <c r="J36" s="59">
        <f t="shared" si="21"/>
        <v>46012</v>
      </c>
      <c r="K36" s="3"/>
      <c r="L36" s="4"/>
      <c r="M36" s="59">
        <f t="shared" si="22"/>
        <v>46019</v>
      </c>
      <c r="N36" s="3"/>
      <c r="O36" s="51"/>
      <c r="P36" s="67" t="str">
        <f t="shared" si="24"/>
        <v/>
      </c>
      <c r="Q36" s="46"/>
      <c r="R36" s="47"/>
      <c r="S36" s="55">
        <v>1</v>
      </c>
      <c r="T36" s="57" t="str">
        <f t="shared" si="25"/>
        <v/>
      </c>
      <c r="U36" s="54"/>
    </row>
    <row r="37" spans="2:21" x14ac:dyDescent="0.3">
      <c r="B37" s="93" t="s">
        <v>20</v>
      </c>
      <c r="C37" s="94"/>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5" t="str">
        <f>"Totals ("&amp;TEXT(B28,"mmmm")&amp;" "&amp;TEXT(B28,"yyyy")&amp;")"</f>
        <v>Totals (December 2025)</v>
      </c>
      <c r="C38" s="96"/>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WqS2R6TUxZmNHpo2e2tYAdKvPOQRltKbdKCYhWhWbLagZE67fXZ3iM5YnfRG5rL60+ScmIv15ALXTY+Se1gf/w==" saltValue="gFLe7zMshYcAEw7PrHwEeg==" spinCount="100000" sheet="1"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15" priority="4" operator="greaterThan">
      <formula>38.01</formula>
    </cfRule>
  </conditionalFormatting>
  <conditionalFormatting sqref="J1">
    <cfRule type="cellIs" dxfId="14" priority="2" operator="greaterThan">
      <formula>69.99</formula>
    </cfRule>
  </conditionalFormatting>
  <conditionalFormatting sqref="K1:K2">
    <cfRule type="expression" dxfId="13" priority="1">
      <formula>IF(OR($J$1&gt;69.99),TRUE,FALSE)</formula>
    </cfRule>
  </conditionalFormatting>
  <conditionalFormatting sqref="L1:N2">
    <cfRule type="expression" dxfId="12"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2FE3-1953-408A-906A-EDC38128D3B9}">
  <sheetPr>
    <tabColor indexed="23"/>
  </sheetPr>
  <dimension ref="B1:V38"/>
  <sheetViews>
    <sheetView zoomScaleNormal="100" workbookViewId="0">
      <selection activeCell="C1" sqref="C1:E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0"/>
      <c r="D1" s="70"/>
      <c r="E1" s="70"/>
      <c r="G1" s="10" t="str">
        <f>TEXT(B4,"mmm")&amp;"-"&amp;TEXT(B28,"mmm")&amp;" "&amp;TEXT(B4,"yyyy")</f>
        <v>Oct-Dec 2025</v>
      </c>
      <c r="H1" s="11"/>
      <c r="I1" s="12" t="s">
        <v>1</v>
      </c>
      <c r="J1" s="52">
        <f>SUM(E14+E26+E38)</f>
        <v>0</v>
      </c>
      <c r="K1" s="13" t="s">
        <v>23</v>
      </c>
      <c r="L1" s="71" t="s">
        <v>2</v>
      </c>
      <c r="M1" s="72"/>
      <c r="N1" s="73"/>
      <c r="O1" s="14"/>
      <c r="P1" s="77" t="s">
        <v>3</v>
      </c>
      <c r="Q1" s="78"/>
      <c r="R1" s="79"/>
    </row>
    <row r="2" spans="2:21" ht="16.5" thickBot="1" x14ac:dyDescent="0.35">
      <c r="B2" s="9" t="s">
        <v>26</v>
      </c>
      <c r="C2" s="83"/>
      <c r="D2" s="83"/>
      <c r="E2" s="83"/>
      <c r="F2" s="16"/>
      <c r="G2" s="17"/>
      <c r="H2" s="18"/>
      <c r="I2" s="18" t="s">
        <v>4</v>
      </c>
      <c r="J2" s="19">
        <f>SUM(G14,G26,G38)</f>
        <v>0</v>
      </c>
      <c r="K2" s="20" t="s">
        <v>24</v>
      </c>
      <c r="L2" s="74"/>
      <c r="M2" s="75"/>
      <c r="N2" s="76"/>
      <c r="O2" s="14"/>
      <c r="P2" s="80"/>
      <c r="Q2" s="81"/>
      <c r="R2" s="82"/>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4">
        <v>45931</v>
      </c>
      <c r="C4" s="85"/>
      <c r="D4" s="85"/>
      <c r="E4" s="85"/>
      <c r="F4" s="85"/>
      <c r="G4" s="85"/>
      <c r="H4" s="85"/>
      <c r="I4" s="85"/>
      <c r="J4" s="85"/>
      <c r="K4" s="85"/>
      <c r="L4" s="85"/>
      <c r="M4" s="85"/>
      <c r="N4" s="85"/>
      <c r="O4" s="85"/>
      <c r="P4" s="85"/>
      <c r="Q4" s="85"/>
      <c r="R4" s="86"/>
      <c r="S4" s="60">
        <f>EOMONTH(B4,0)</f>
        <v>45961</v>
      </c>
    </row>
    <row r="5" spans="2:21" s="25" customFormat="1" ht="30" x14ac:dyDescent="0.3">
      <c r="B5" s="68" t="s">
        <v>5</v>
      </c>
      <c r="C5" s="69"/>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7" t="s">
        <v>13</v>
      </c>
      <c r="C6" s="88"/>
      <c r="D6" s="66" t="str">
        <f>T6</f>
        <v/>
      </c>
      <c r="E6" s="44"/>
      <c r="F6" s="48"/>
      <c r="G6" s="65">
        <f>D12+1</f>
        <v>45936</v>
      </c>
      <c r="H6" s="5"/>
      <c r="I6" s="6"/>
      <c r="J6" s="58">
        <f>G12+1</f>
        <v>45943</v>
      </c>
      <c r="K6" s="5"/>
      <c r="L6" s="6"/>
      <c r="M6" s="58">
        <f>J12+1</f>
        <v>45950</v>
      </c>
      <c r="N6" s="5"/>
      <c r="O6" s="6"/>
      <c r="P6" s="58">
        <f>M12+1</f>
        <v>45957</v>
      </c>
      <c r="Q6" s="5"/>
      <c r="R6" s="7"/>
      <c r="S6" s="55">
        <v>2</v>
      </c>
      <c r="T6" s="57" t="str">
        <f>IF(WEEKDAY($B$4)=S6,$B$4,"")</f>
        <v/>
      </c>
      <c r="U6" s="53"/>
    </row>
    <row r="7" spans="2:21" ht="15.6" customHeight="1" x14ac:dyDescent="0.3">
      <c r="B7" s="89" t="s">
        <v>14</v>
      </c>
      <c r="C7" s="90"/>
      <c r="D7" s="66" t="str">
        <f>IF(D6="",T7,D6+1)</f>
        <v/>
      </c>
      <c r="E7" s="66"/>
      <c r="F7" s="66"/>
      <c r="G7" s="65">
        <f t="shared" ref="G7:G12" si="0">G6+1</f>
        <v>45937</v>
      </c>
      <c r="H7" s="1"/>
      <c r="I7" s="2"/>
      <c r="J7" s="58">
        <f t="shared" ref="J7:J12" si="1">J6+1</f>
        <v>45944</v>
      </c>
      <c r="K7" s="1"/>
      <c r="L7" s="2"/>
      <c r="M7" s="58">
        <f t="shared" ref="M7:M12" si="2">M6+1</f>
        <v>45951</v>
      </c>
      <c r="N7" s="1"/>
      <c r="O7" s="2"/>
      <c r="P7" s="58">
        <f t="shared" ref="P7:P12" si="3">IFERROR(IF((P6+1)&gt;$S$4,"",P6+1),"")</f>
        <v>45958</v>
      </c>
      <c r="Q7" s="1"/>
      <c r="R7" s="8"/>
      <c r="S7" s="55">
        <v>3</v>
      </c>
      <c r="T7" s="57" t="str">
        <f t="shared" ref="T7:T12" si="4">IF(WEEKDAY($B$4)=S7,$B$4,"")</f>
        <v/>
      </c>
      <c r="U7" s="53"/>
    </row>
    <row r="8" spans="2:21" ht="15" customHeight="1" x14ac:dyDescent="0.3">
      <c r="B8" s="89" t="s">
        <v>15</v>
      </c>
      <c r="C8" s="90"/>
      <c r="D8" s="58">
        <f t="shared" ref="D8:D12" si="5">IF(D7="",T8,D7+1)</f>
        <v>45931</v>
      </c>
      <c r="E8" s="1"/>
      <c r="F8" s="2"/>
      <c r="G8" s="58">
        <f t="shared" si="0"/>
        <v>45938</v>
      </c>
      <c r="H8" s="1"/>
      <c r="I8" s="2"/>
      <c r="J8" s="58">
        <f t="shared" si="1"/>
        <v>45945</v>
      </c>
      <c r="K8" s="1"/>
      <c r="L8" s="2"/>
      <c r="M8" s="58">
        <f t="shared" si="2"/>
        <v>45952</v>
      </c>
      <c r="N8" s="1"/>
      <c r="O8" s="2"/>
      <c r="P8" s="58">
        <f t="shared" si="3"/>
        <v>45959</v>
      </c>
      <c r="Q8" s="1"/>
      <c r="R8" s="8"/>
      <c r="S8" s="55">
        <v>4</v>
      </c>
      <c r="T8" s="57">
        <f t="shared" si="4"/>
        <v>45931</v>
      </c>
      <c r="U8" s="53"/>
    </row>
    <row r="9" spans="2:21" ht="15" customHeight="1" x14ac:dyDescent="0.3">
      <c r="B9" s="89" t="s">
        <v>16</v>
      </c>
      <c r="C9" s="90"/>
      <c r="D9" s="58">
        <f t="shared" si="5"/>
        <v>45932</v>
      </c>
      <c r="E9" s="1"/>
      <c r="F9" s="2"/>
      <c r="G9" s="58">
        <f t="shared" si="0"/>
        <v>45939</v>
      </c>
      <c r="H9" s="1"/>
      <c r="I9" s="2"/>
      <c r="J9" s="58">
        <f t="shared" si="1"/>
        <v>45946</v>
      </c>
      <c r="K9" s="1"/>
      <c r="L9" s="2"/>
      <c r="M9" s="58">
        <f t="shared" si="2"/>
        <v>45953</v>
      </c>
      <c r="N9" s="1"/>
      <c r="O9" s="2"/>
      <c r="P9" s="58">
        <f t="shared" si="3"/>
        <v>45960</v>
      </c>
      <c r="Q9" s="1"/>
      <c r="R9" s="8"/>
      <c r="S9" s="55">
        <v>5</v>
      </c>
      <c r="T9" s="57" t="str">
        <f t="shared" si="4"/>
        <v/>
      </c>
      <c r="U9" s="53"/>
    </row>
    <row r="10" spans="2:21" ht="15" customHeight="1" x14ac:dyDescent="0.3">
      <c r="B10" s="89" t="s">
        <v>17</v>
      </c>
      <c r="C10" s="90"/>
      <c r="D10" s="58">
        <f t="shared" si="5"/>
        <v>45933</v>
      </c>
      <c r="E10" s="1"/>
      <c r="F10" s="2"/>
      <c r="G10" s="58">
        <f t="shared" si="0"/>
        <v>45940</v>
      </c>
      <c r="H10" s="1"/>
      <c r="I10" s="2"/>
      <c r="J10" s="58">
        <f t="shared" si="1"/>
        <v>45947</v>
      </c>
      <c r="K10" s="1"/>
      <c r="L10" s="2"/>
      <c r="M10" s="58">
        <f t="shared" si="2"/>
        <v>45954</v>
      </c>
      <c r="N10" s="1"/>
      <c r="O10" s="2"/>
      <c r="P10" s="58">
        <f t="shared" si="3"/>
        <v>45961</v>
      </c>
      <c r="Q10" s="1"/>
      <c r="R10" s="8"/>
      <c r="S10" s="55">
        <v>6</v>
      </c>
      <c r="T10" s="57" t="str">
        <f t="shared" si="4"/>
        <v/>
      </c>
      <c r="U10" s="53"/>
    </row>
    <row r="11" spans="2:21" ht="15" customHeight="1" x14ac:dyDescent="0.3">
      <c r="B11" s="89" t="s">
        <v>18</v>
      </c>
      <c r="C11" s="90"/>
      <c r="D11" s="58">
        <f t="shared" si="5"/>
        <v>45934</v>
      </c>
      <c r="E11" s="1"/>
      <c r="F11" s="2"/>
      <c r="G11" s="58">
        <f t="shared" si="0"/>
        <v>45941</v>
      </c>
      <c r="H11" s="1"/>
      <c r="I11" s="2"/>
      <c r="J11" s="58">
        <f t="shared" si="1"/>
        <v>45948</v>
      </c>
      <c r="K11" s="1"/>
      <c r="L11" s="2"/>
      <c r="M11" s="58">
        <f t="shared" si="2"/>
        <v>45955</v>
      </c>
      <c r="N11" s="1"/>
      <c r="O11" s="2"/>
      <c r="P11" s="66" t="str">
        <f>IFERROR(IF((P10+1)&gt;$S$4,"",P10+1),"")</f>
        <v/>
      </c>
      <c r="Q11" s="44"/>
      <c r="R11" s="45"/>
      <c r="S11" s="55">
        <v>7</v>
      </c>
      <c r="T11" s="57" t="str">
        <f t="shared" si="4"/>
        <v/>
      </c>
      <c r="U11" s="53"/>
    </row>
    <row r="12" spans="2:21" ht="15" customHeight="1" x14ac:dyDescent="0.3">
      <c r="B12" s="91" t="s">
        <v>19</v>
      </c>
      <c r="C12" s="92"/>
      <c r="D12" s="59">
        <f t="shared" si="5"/>
        <v>45935</v>
      </c>
      <c r="E12" s="3"/>
      <c r="F12" s="4"/>
      <c r="G12" s="59">
        <f t="shared" si="0"/>
        <v>45942</v>
      </c>
      <c r="H12" s="3"/>
      <c r="I12" s="4"/>
      <c r="J12" s="59">
        <f t="shared" si="1"/>
        <v>45949</v>
      </c>
      <c r="K12" s="3"/>
      <c r="L12" s="4"/>
      <c r="M12" s="59">
        <f t="shared" si="2"/>
        <v>45956</v>
      </c>
      <c r="N12" s="3"/>
      <c r="O12" s="4"/>
      <c r="P12" s="67" t="str">
        <f t="shared" si="3"/>
        <v/>
      </c>
      <c r="Q12" s="46"/>
      <c r="R12" s="47"/>
      <c r="S12" s="55">
        <v>1</v>
      </c>
      <c r="T12" s="57" t="str">
        <f t="shared" si="4"/>
        <v/>
      </c>
      <c r="U12" s="53"/>
    </row>
    <row r="13" spans="2:21" ht="15" customHeight="1" x14ac:dyDescent="0.3">
      <c r="B13" s="93" t="s">
        <v>20</v>
      </c>
      <c r="C13" s="94"/>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5" t="str">
        <f>"Totals ("&amp;TEXT(B4,"mmmm")&amp;" "&amp;TEXT(B4,"yyyy")&amp;")"</f>
        <v>Totals (October 2025)</v>
      </c>
      <c r="C14" s="96"/>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4">
        <f>EDATE(B4,1)</f>
        <v>45962</v>
      </c>
      <c r="C16" s="85"/>
      <c r="D16" s="85"/>
      <c r="E16" s="85"/>
      <c r="F16" s="85"/>
      <c r="G16" s="85"/>
      <c r="H16" s="85"/>
      <c r="I16" s="85"/>
      <c r="J16" s="85"/>
      <c r="K16" s="85"/>
      <c r="L16" s="85"/>
      <c r="M16" s="85"/>
      <c r="N16" s="85"/>
      <c r="O16" s="85"/>
      <c r="P16" s="85"/>
      <c r="Q16" s="85"/>
      <c r="R16" s="86"/>
      <c r="S16" s="60">
        <f>EOMONTH(B16,0)</f>
        <v>45991</v>
      </c>
    </row>
    <row r="17" spans="2:22" ht="30" x14ac:dyDescent="0.3">
      <c r="B17" s="97" t="s">
        <v>5</v>
      </c>
      <c r="C17" s="98"/>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7" t="s">
        <v>13</v>
      </c>
      <c r="C18" s="88"/>
      <c r="D18" s="66" t="str">
        <f>T18</f>
        <v/>
      </c>
      <c r="E18" s="44"/>
      <c r="F18" s="48"/>
      <c r="G18" s="58">
        <f>D24+1</f>
        <v>45964</v>
      </c>
      <c r="H18" s="5"/>
      <c r="I18" s="6"/>
      <c r="J18" s="58">
        <f>G24+1</f>
        <v>45971</v>
      </c>
      <c r="K18" s="5"/>
      <c r="L18" s="6"/>
      <c r="M18" s="58">
        <f>J24+1</f>
        <v>45978</v>
      </c>
      <c r="N18" s="5"/>
      <c r="O18" s="6"/>
      <c r="P18" s="58">
        <f>M24+1</f>
        <v>45985</v>
      </c>
      <c r="Q18" s="5"/>
      <c r="R18" s="7"/>
      <c r="S18" s="55">
        <v>2</v>
      </c>
      <c r="T18" s="57" t="str">
        <f>IF(WEEKDAY($B$16)=S18,$B$16,"")</f>
        <v/>
      </c>
      <c r="U18" s="53"/>
    </row>
    <row r="19" spans="2:22" ht="15" customHeight="1" x14ac:dyDescent="0.3">
      <c r="B19" s="89" t="s">
        <v>14</v>
      </c>
      <c r="C19" s="90"/>
      <c r="D19" s="66" t="str">
        <f>IF(D18="",T19,D18+1)</f>
        <v/>
      </c>
      <c r="E19" s="44"/>
      <c r="F19" s="49"/>
      <c r="G19" s="58">
        <f t="shared" ref="G19:G24" si="9">G18+1</f>
        <v>45965</v>
      </c>
      <c r="H19" s="1"/>
      <c r="I19" s="2"/>
      <c r="J19" s="58">
        <f t="shared" ref="J19:J24" si="10">J18+1</f>
        <v>45972</v>
      </c>
      <c r="K19" s="1"/>
      <c r="L19" s="2"/>
      <c r="M19" s="58">
        <f t="shared" ref="M19:M24" si="11">M18+1</f>
        <v>45979</v>
      </c>
      <c r="N19" s="1"/>
      <c r="O19" s="2"/>
      <c r="P19" s="58">
        <f>IFERROR(IF((P18+1)&gt;$S$16,"",P18+1),"")</f>
        <v>45986</v>
      </c>
      <c r="Q19" s="1"/>
      <c r="R19" s="8"/>
      <c r="S19" s="55">
        <v>3</v>
      </c>
      <c r="T19" s="57" t="str">
        <f>IF(WEEKDAY($B$16)=S19,$B$16,"")</f>
        <v/>
      </c>
      <c r="U19" s="54"/>
    </row>
    <row r="20" spans="2:22" ht="15" customHeight="1" x14ac:dyDescent="0.3">
      <c r="B20" s="89" t="s">
        <v>15</v>
      </c>
      <c r="C20" s="90"/>
      <c r="D20" s="66" t="str">
        <f t="shared" ref="D20:D24" si="12">IF(D19="",T20,D19+1)</f>
        <v/>
      </c>
      <c r="E20" s="44"/>
      <c r="F20" s="48"/>
      <c r="G20" s="58">
        <f t="shared" si="9"/>
        <v>45966</v>
      </c>
      <c r="H20" s="1"/>
      <c r="I20" s="2"/>
      <c r="J20" s="58">
        <f t="shared" si="10"/>
        <v>45973</v>
      </c>
      <c r="K20" s="1"/>
      <c r="L20" s="2"/>
      <c r="M20" s="58">
        <f t="shared" si="11"/>
        <v>45980</v>
      </c>
      <c r="N20" s="1"/>
      <c r="O20" s="2"/>
      <c r="P20" s="58">
        <f t="shared" ref="P20:P24" si="13">IFERROR(IF((P19+1)&gt;$S$16,"",P19+1),"")</f>
        <v>45987</v>
      </c>
      <c r="Q20" s="1"/>
      <c r="R20" s="8"/>
      <c r="S20" s="55">
        <v>4</v>
      </c>
      <c r="T20" s="57" t="str">
        <f t="shared" ref="T20:T24" si="14">IF(WEEKDAY($B$16)=S20,$B$16,"")</f>
        <v/>
      </c>
      <c r="U20" s="54"/>
    </row>
    <row r="21" spans="2:22" ht="15" customHeight="1" x14ac:dyDescent="0.3">
      <c r="B21" s="89" t="s">
        <v>16</v>
      </c>
      <c r="C21" s="90"/>
      <c r="D21" s="66" t="str">
        <f t="shared" si="12"/>
        <v/>
      </c>
      <c r="E21" s="44"/>
      <c r="F21" s="49"/>
      <c r="G21" s="58">
        <f t="shared" si="9"/>
        <v>45967</v>
      </c>
      <c r="H21" s="1"/>
      <c r="I21" s="2"/>
      <c r="J21" s="58">
        <f t="shared" si="10"/>
        <v>45974</v>
      </c>
      <c r="K21" s="1"/>
      <c r="L21" s="2"/>
      <c r="M21" s="58">
        <f t="shared" si="11"/>
        <v>45981</v>
      </c>
      <c r="N21" s="1"/>
      <c r="O21" s="2"/>
      <c r="P21" s="58">
        <f t="shared" si="13"/>
        <v>45988</v>
      </c>
      <c r="Q21" s="1"/>
      <c r="R21" s="8"/>
      <c r="S21" s="55">
        <v>5</v>
      </c>
      <c r="T21" s="57" t="str">
        <f t="shared" si="14"/>
        <v/>
      </c>
      <c r="U21" s="54"/>
    </row>
    <row r="22" spans="2:22" ht="15" customHeight="1" x14ac:dyDescent="0.3">
      <c r="B22" s="89" t="s">
        <v>17</v>
      </c>
      <c r="C22" s="90"/>
      <c r="D22" s="66" t="str">
        <f t="shared" si="12"/>
        <v/>
      </c>
      <c r="E22" s="44"/>
      <c r="F22" s="49"/>
      <c r="G22" s="58">
        <f t="shared" si="9"/>
        <v>45968</v>
      </c>
      <c r="H22" s="1"/>
      <c r="I22" s="2"/>
      <c r="J22" s="58">
        <f t="shared" si="10"/>
        <v>45975</v>
      </c>
      <c r="K22" s="1"/>
      <c r="L22" s="2"/>
      <c r="M22" s="58">
        <f t="shared" si="11"/>
        <v>45982</v>
      </c>
      <c r="N22" s="1"/>
      <c r="O22" s="2"/>
      <c r="P22" s="58">
        <f t="shared" si="13"/>
        <v>45989</v>
      </c>
      <c r="Q22" s="1"/>
      <c r="R22" s="8"/>
      <c r="S22" s="55">
        <v>6</v>
      </c>
      <c r="T22" s="57" t="str">
        <f t="shared" si="14"/>
        <v/>
      </c>
      <c r="U22" s="54"/>
    </row>
    <row r="23" spans="2:22" ht="15" customHeight="1" x14ac:dyDescent="0.3">
      <c r="B23" s="89" t="s">
        <v>18</v>
      </c>
      <c r="C23" s="90"/>
      <c r="D23" s="58">
        <f t="shared" si="12"/>
        <v>45962</v>
      </c>
      <c r="E23" s="1"/>
      <c r="F23" s="2"/>
      <c r="G23" s="58">
        <f t="shared" si="9"/>
        <v>45969</v>
      </c>
      <c r="H23" s="1"/>
      <c r="I23" s="2"/>
      <c r="J23" s="58">
        <f t="shared" si="10"/>
        <v>45976</v>
      </c>
      <c r="K23" s="1"/>
      <c r="L23" s="2"/>
      <c r="M23" s="58">
        <f t="shared" si="11"/>
        <v>45983</v>
      </c>
      <c r="N23" s="1"/>
      <c r="O23" s="2"/>
      <c r="P23" s="58">
        <f t="shared" si="13"/>
        <v>45990</v>
      </c>
      <c r="Q23" s="1"/>
      <c r="R23" s="8"/>
      <c r="S23" s="55">
        <v>7</v>
      </c>
      <c r="T23" s="57">
        <f t="shared" si="14"/>
        <v>45962</v>
      </c>
      <c r="U23" s="54"/>
    </row>
    <row r="24" spans="2:22" ht="15" customHeight="1" x14ac:dyDescent="0.3">
      <c r="B24" s="91" t="s">
        <v>19</v>
      </c>
      <c r="C24" s="92"/>
      <c r="D24" s="59">
        <f t="shared" si="12"/>
        <v>45963</v>
      </c>
      <c r="E24" s="50"/>
      <c r="F24" s="4"/>
      <c r="G24" s="59">
        <f t="shared" si="9"/>
        <v>45970</v>
      </c>
      <c r="H24" s="3"/>
      <c r="I24" s="4"/>
      <c r="J24" s="59">
        <f t="shared" si="10"/>
        <v>45977</v>
      </c>
      <c r="K24" s="3"/>
      <c r="L24" s="4"/>
      <c r="M24" s="59">
        <f t="shared" si="11"/>
        <v>45984</v>
      </c>
      <c r="N24" s="3"/>
      <c r="O24" s="4"/>
      <c r="P24" s="99">
        <f t="shared" si="13"/>
        <v>45991</v>
      </c>
      <c r="Q24" s="100"/>
      <c r="R24" s="101"/>
      <c r="S24" s="55">
        <v>1</v>
      </c>
      <c r="T24" s="57" t="str">
        <f t="shared" si="14"/>
        <v/>
      </c>
      <c r="U24" s="54"/>
      <c r="V24" s="15" t="s">
        <v>22</v>
      </c>
    </row>
    <row r="25" spans="2:22" x14ac:dyDescent="0.3">
      <c r="B25" s="93" t="s">
        <v>20</v>
      </c>
      <c r="C25" s="94"/>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102"/>
      <c r="Q25" s="103">
        <f t="shared" ref="Q25:R25" si="19">SUM(Q18:Q24)</f>
        <v>0</v>
      </c>
      <c r="R25" s="104">
        <f t="shared" si="19"/>
        <v>0</v>
      </c>
    </row>
    <row r="26" spans="2:22" ht="15" thickBot="1" x14ac:dyDescent="0.35">
      <c r="B26" s="95" t="str">
        <f>"Totals ("&amp;TEXT(B16,"mmmm")&amp;" "&amp;TEXT(B16,"yyyy")&amp;")"</f>
        <v>Totals (November 2025)</v>
      </c>
      <c r="C26" s="96"/>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4">
        <f>EDATE(B16,1)</f>
        <v>45992</v>
      </c>
      <c r="C28" s="85"/>
      <c r="D28" s="85"/>
      <c r="E28" s="85"/>
      <c r="F28" s="85"/>
      <c r="G28" s="85"/>
      <c r="H28" s="85"/>
      <c r="I28" s="85"/>
      <c r="J28" s="85"/>
      <c r="K28" s="85"/>
      <c r="L28" s="85"/>
      <c r="M28" s="85"/>
      <c r="N28" s="85"/>
      <c r="O28" s="85"/>
      <c r="P28" s="85"/>
      <c r="Q28" s="85"/>
      <c r="R28" s="86"/>
      <c r="S28" s="60">
        <f>EOMONTH(B28,0)</f>
        <v>46022</v>
      </c>
    </row>
    <row r="29" spans="2:22" ht="30" x14ac:dyDescent="0.3">
      <c r="B29" s="97" t="s">
        <v>5</v>
      </c>
      <c r="C29" s="98"/>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7" t="s">
        <v>13</v>
      </c>
      <c r="C30" s="88"/>
      <c r="D30" s="58">
        <f>IFERROR(IF((P24+1)&gt;$T$30,"",P24+1),"")</f>
        <v>45992</v>
      </c>
      <c r="E30" s="5"/>
      <c r="F30" s="6"/>
      <c r="G30" s="58">
        <f>D36+1</f>
        <v>45999</v>
      </c>
      <c r="H30" s="5"/>
      <c r="I30" s="6"/>
      <c r="J30" s="58">
        <f>G36+1</f>
        <v>46006</v>
      </c>
      <c r="K30" s="5"/>
      <c r="L30" s="6"/>
      <c r="M30" s="58">
        <f>J36+1</f>
        <v>46013</v>
      </c>
      <c r="N30" s="5"/>
      <c r="O30" s="6"/>
      <c r="P30" s="58">
        <f>M36+1</f>
        <v>46020</v>
      </c>
      <c r="Q30" s="5"/>
      <c r="R30" s="7"/>
      <c r="S30" s="55">
        <v>2</v>
      </c>
      <c r="T30" s="57">
        <f>IF(WEEKDAY($B$28)=S30,$B$28,"")</f>
        <v>45992</v>
      </c>
      <c r="U30" s="53"/>
    </row>
    <row r="31" spans="2:22" ht="15" customHeight="1" x14ac:dyDescent="0.3">
      <c r="B31" s="89" t="s">
        <v>14</v>
      </c>
      <c r="C31" s="90"/>
      <c r="D31" s="58">
        <f>IF(D30="",T31,D30+1)</f>
        <v>45993</v>
      </c>
      <c r="E31" s="1"/>
      <c r="F31" s="2"/>
      <c r="G31" s="58">
        <f t="shared" ref="G31:G36" si="20">G30+1</f>
        <v>46000</v>
      </c>
      <c r="H31" s="1"/>
      <c r="I31" s="2"/>
      <c r="J31" s="58">
        <f t="shared" ref="J31:J36" si="21">J30+1</f>
        <v>46007</v>
      </c>
      <c r="K31" s="1"/>
      <c r="L31" s="2"/>
      <c r="M31" s="58">
        <f t="shared" ref="M31:M36" si="22">M30+1</f>
        <v>46014</v>
      </c>
      <c r="N31" s="1"/>
      <c r="O31" s="2"/>
      <c r="P31" s="58">
        <f>IFERROR(IF((P30+1)&gt;$S$28,"",P30+1),"")</f>
        <v>46021</v>
      </c>
      <c r="Q31" s="5"/>
      <c r="R31" s="7"/>
      <c r="S31" s="55">
        <v>3</v>
      </c>
      <c r="T31" s="57" t="str">
        <f>IF(WEEKDAY($B$28)=S31,$B$28,"")</f>
        <v/>
      </c>
      <c r="U31" s="54"/>
    </row>
    <row r="32" spans="2:22" ht="15" customHeight="1" x14ac:dyDescent="0.3">
      <c r="B32" s="89" t="s">
        <v>15</v>
      </c>
      <c r="C32" s="90"/>
      <c r="D32" s="58">
        <f t="shared" ref="D32:D36" si="23">IF(D31="",T32,D31+1)</f>
        <v>45994</v>
      </c>
      <c r="E32" s="1"/>
      <c r="F32" s="2"/>
      <c r="G32" s="58">
        <f t="shared" si="20"/>
        <v>46001</v>
      </c>
      <c r="H32" s="1"/>
      <c r="I32" s="2"/>
      <c r="J32" s="58">
        <f t="shared" si="21"/>
        <v>46008</v>
      </c>
      <c r="K32" s="1"/>
      <c r="L32" s="2"/>
      <c r="M32" s="58">
        <f t="shared" si="22"/>
        <v>46015</v>
      </c>
      <c r="N32" s="1"/>
      <c r="O32" s="2"/>
      <c r="P32" s="58">
        <f t="shared" ref="P32:P36" si="24">IFERROR(IF((P31+1)&gt;$S$28,"",P31+1),"")</f>
        <v>46022</v>
      </c>
      <c r="Q32" s="5"/>
      <c r="R32" s="7"/>
      <c r="S32" s="55">
        <v>4</v>
      </c>
      <c r="T32" s="57" t="str">
        <f t="shared" ref="T32:T36" si="25">IF(WEEKDAY($B$28)=S32,$B$28,"")</f>
        <v/>
      </c>
      <c r="U32" s="54"/>
    </row>
    <row r="33" spans="2:21" ht="15" customHeight="1" x14ac:dyDescent="0.3">
      <c r="B33" s="89" t="s">
        <v>16</v>
      </c>
      <c r="C33" s="90"/>
      <c r="D33" s="58">
        <f t="shared" si="23"/>
        <v>45995</v>
      </c>
      <c r="E33" s="1"/>
      <c r="F33" s="2"/>
      <c r="G33" s="58">
        <f t="shared" si="20"/>
        <v>46002</v>
      </c>
      <c r="H33" s="1"/>
      <c r="I33" s="2"/>
      <c r="J33" s="58">
        <f t="shared" si="21"/>
        <v>46009</v>
      </c>
      <c r="K33" s="1"/>
      <c r="L33" s="2"/>
      <c r="M33" s="58">
        <f t="shared" si="22"/>
        <v>46016</v>
      </c>
      <c r="N33" s="1"/>
      <c r="O33" s="2"/>
      <c r="P33" s="66" t="str">
        <f t="shared" si="24"/>
        <v/>
      </c>
      <c r="Q33" s="44"/>
      <c r="R33" s="45"/>
      <c r="S33" s="55">
        <v>5</v>
      </c>
      <c r="T33" s="57" t="str">
        <f t="shared" si="25"/>
        <v/>
      </c>
      <c r="U33" s="54"/>
    </row>
    <row r="34" spans="2:21" ht="15" customHeight="1" x14ac:dyDescent="0.3">
      <c r="B34" s="89" t="s">
        <v>17</v>
      </c>
      <c r="C34" s="90"/>
      <c r="D34" s="58">
        <f t="shared" si="23"/>
        <v>45996</v>
      </c>
      <c r="E34" s="1"/>
      <c r="F34" s="2"/>
      <c r="G34" s="58">
        <f t="shared" si="20"/>
        <v>46003</v>
      </c>
      <c r="H34" s="1"/>
      <c r="I34" s="2"/>
      <c r="J34" s="58">
        <f t="shared" si="21"/>
        <v>46010</v>
      </c>
      <c r="K34" s="1"/>
      <c r="L34" s="2"/>
      <c r="M34" s="58">
        <f t="shared" si="22"/>
        <v>46017</v>
      </c>
      <c r="N34" s="1"/>
      <c r="O34" s="2"/>
      <c r="P34" s="66" t="str">
        <f t="shared" si="24"/>
        <v/>
      </c>
      <c r="Q34" s="44"/>
      <c r="R34" s="45"/>
      <c r="S34" s="55">
        <v>6</v>
      </c>
      <c r="T34" s="57" t="str">
        <f t="shared" si="25"/>
        <v/>
      </c>
      <c r="U34" s="54"/>
    </row>
    <row r="35" spans="2:21" ht="15" customHeight="1" x14ac:dyDescent="0.3">
      <c r="B35" s="89" t="s">
        <v>18</v>
      </c>
      <c r="C35" s="90"/>
      <c r="D35" s="58">
        <f t="shared" si="23"/>
        <v>45997</v>
      </c>
      <c r="E35" s="1"/>
      <c r="F35" s="2"/>
      <c r="G35" s="58">
        <f t="shared" si="20"/>
        <v>46004</v>
      </c>
      <c r="H35" s="1"/>
      <c r="I35" s="2"/>
      <c r="J35" s="58">
        <f t="shared" si="21"/>
        <v>46011</v>
      </c>
      <c r="K35" s="1"/>
      <c r="L35" s="2"/>
      <c r="M35" s="58">
        <f t="shared" si="22"/>
        <v>46018</v>
      </c>
      <c r="N35" s="1"/>
      <c r="O35" s="2"/>
      <c r="P35" s="66" t="str">
        <f t="shared" si="24"/>
        <v/>
      </c>
      <c r="Q35" s="44"/>
      <c r="R35" s="45"/>
      <c r="S35" s="55">
        <v>7</v>
      </c>
      <c r="T35" s="57" t="str">
        <f t="shared" si="25"/>
        <v/>
      </c>
      <c r="U35" s="54"/>
    </row>
    <row r="36" spans="2:21" ht="15.6" customHeight="1" x14ac:dyDescent="0.3">
      <c r="B36" s="91" t="s">
        <v>19</v>
      </c>
      <c r="C36" s="92"/>
      <c r="D36" s="59">
        <f t="shared" si="23"/>
        <v>45998</v>
      </c>
      <c r="E36" s="3"/>
      <c r="F36" s="4"/>
      <c r="G36" s="59">
        <f t="shared" si="20"/>
        <v>46005</v>
      </c>
      <c r="H36" s="3"/>
      <c r="I36" s="4"/>
      <c r="J36" s="59">
        <f t="shared" si="21"/>
        <v>46012</v>
      </c>
      <c r="K36" s="3"/>
      <c r="L36" s="4"/>
      <c r="M36" s="59">
        <f t="shared" si="22"/>
        <v>46019</v>
      </c>
      <c r="N36" s="3"/>
      <c r="O36" s="51"/>
      <c r="P36" s="67" t="str">
        <f t="shared" si="24"/>
        <v/>
      </c>
      <c r="Q36" s="46"/>
      <c r="R36" s="47"/>
      <c r="S36" s="55">
        <v>1</v>
      </c>
      <c r="T36" s="57" t="str">
        <f t="shared" si="25"/>
        <v/>
      </c>
      <c r="U36" s="54"/>
    </row>
    <row r="37" spans="2:21" x14ac:dyDescent="0.3">
      <c r="B37" s="93" t="s">
        <v>20</v>
      </c>
      <c r="C37" s="94"/>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5" t="str">
        <f>"Totals ("&amp;TEXT(B28,"mmmm")&amp;" "&amp;TEXT(B28,"yyyy")&amp;")"</f>
        <v>Totals (December 2025)</v>
      </c>
      <c r="C38" s="96"/>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SJk2F5b6XdhXxh6JcYcfA7ET1m4ihnFoW/46GzT24faCqETbxSMk892fEIPCs06/aYcS+dY2otFyZPJ6W9cilA==" saltValue="ZlL1sE4VbQstYpsIVVpYhw==" spinCount="100000" sheet="1"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11" priority="4" operator="greaterThan">
      <formula>38.01</formula>
    </cfRule>
  </conditionalFormatting>
  <conditionalFormatting sqref="J1">
    <cfRule type="cellIs" dxfId="10" priority="2" operator="greaterThan">
      <formula>69.99</formula>
    </cfRule>
  </conditionalFormatting>
  <conditionalFormatting sqref="K1:K2">
    <cfRule type="expression" dxfId="9" priority="1">
      <formula>IF(OR($J$1&gt;69.99),TRUE,FALSE)</formula>
    </cfRule>
  </conditionalFormatting>
  <conditionalFormatting sqref="L1:N2">
    <cfRule type="expression" dxfId="8"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D2BA-C293-4ED7-AA23-3883550A86EA}">
  <sheetPr>
    <tabColor indexed="23"/>
  </sheetPr>
  <dimension ref="B1:V38"/>
  <sheetViews>
    <sheetView zoomScaleNormal="100" workbookViewId="0">
      <selection activeCell="C1" sqref="C1:E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0"/>
      <c r="D1" s="70"/>
      <c r="E1" s="70"/>
      <c r="G1" s="10" t="str">
        <f>TEXT(B4,"mmm")&amp;"-"&amp;TEXT(B28,"mmm")&amp;" "&amp;TEXT(B4,"yyyy")</f>
        <v>Oct-Dec 2025</v>
      </c>
      <c r="H1" s="11"/>
      <c r="I1" s="12" t="s">
        <v>1</v>
      </c>
      <c r="J1" s="52">
        <f>SUM(E14+E26+E38)</f>
        <v>0</v>
      </c>
      <c r="K1" s="13" t="s">
        <v>23</v>
      </c>
      <c r="L1" s="71" t="s">
        <v>2</v>
      </c>
      <c r="M1" s="72"/>
      <c r="N1" s="73"/>
      <c r="O1" s="14"/>
      <c r="P1" s="77" t="s">
        <v>3</v>
      </c>
      <c r="Q1" s="78"/>
      <c r="R1" s="79"/>
    </row>
    <row r="2" spans="2:21" ht="16.5" thickBot="1" x14ac:dyDescent="0.35">
      <c r="B2" s="9" t="s">
        <v>26</v>
      </c>
      <c r="C2" s="83"/>
      <c r="D2" s="83"/>
      <c r="E2" s="83"/>
      <c r="F2" s="16"/>
      <c r="G2" s="17"/>
      <c r="H2" s="18"/>
      <c r="I2" s="18" t="s">
        <v>4</v>
      </c>
      <c r="J2" s="19">
        <f>SUM(G14,G26,G38)</f>
        <v>0</v>
      </c>
      <c r="K2" s="20" t="s">
        <v>24</v>
      </c>
      <c r="L2" s="74"/>
      <c r="M2" s="75"/>
      <c r="N2" s="76"/>
      <c r="O2" s="14"/>
      <c r="P2" s="80"/>
      <c r="Q2" s="81"/>
      <c r="R2" s="82"/>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4">
        <v>45931</v>
      </c>
      <c r="C4" s="85"/>
      <c r="D4" s="85"/>
      <c r="E4" s="85"/>
      <c r="F4" s="85"/>
      <c r="G4" s="85"/>
      <c r="H4" s="85"/>
      <c r="I4" s="85"/>
      <c r="J4" s="85"/>
      <c r="K4" s="85"/>
      <c r="L4" s="85"/>
      <c r="M4" s="85"/>
      <c r="N4" s="85"/>
      <c r="O4" s="85"/>
      <c r="P4" s="85"/>
      <c r="Q4" s="85"/>
      <c r="R4" s="86"/>
      <c r="S4" s="60">
        <f>EOMONTH(B4,0)</f>
        <v>45961</v>
      </c>
    </row>
    <row r="5" spans="2:21" s="25" customFormat="1" ht="30" x14ac:dyDescent="0.3">
      <c r="B5" s="68" t="s">
        <v>5</v>
      </c>
      <c r="C5" s="69"/>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7" t="s">
        <v>13</v>
      </c>
      <c r="C6" s="88"/>
      <c r="D6" s="66" t="str">
        <f>T6</f>
        <v/>
      </c>
      <c r="E6" s="44"/>
      <c r="F6" s="48"/>
      <c r="G6" s="65">
        <f>D12+1</f>
        <v>45936</v>
      </c>
      <c r="H6" s="5"/>
      <c r="I6" s="6"/>
      <c r="J6" s="58">
        <f>G12+1</f>
        <v>45943</v>
      </c>
      <c r="K6" s="5"/>
      <c r="L6" s="6"/>
      <c r="M6" s="58">
        <f>J12+1</f>
        <v>45950</v>
      </c>
      <c r="N6" s="5"/>
      <c r="O6" s="6"/>
      <c r="P6" s="58">
        <f>M12+1</f>
        <v>45957</v>
      </c>
      <c r="Q6" s="5"/>
      <c r="R6" s="7"/>
      <c r="S6" s="55">
        <v>2</v>
      </c>
      <c r="T6" s="57" t="str">
        <f>IF(WEEKDAY($B$4)=S6,$B$4,"")</f>
        <v/>
      </c>
      <c r="U6" s="53"/>
    </row>
    <row r="7" spans="2:21" ht="15.6" customHeight="1" x14ac:dyDescent="0.3">
      <c r="B7" s="89" t="s">
        <v>14</v>
      </c>
      <c r="C7" s="90"/>
      <c r="D7" s="66" t="str">
        <f>IF(D6="",T7,D6+1)</f>
        <v/>
      </c>
      <c r="E7" s="66"/>
      <c r="F7" s="66"/>
      <c r="G7" s="65">
        <f t="shared" ref="G7:G12" si="0">G6+1</f>
        <v>45937</v>
      </c>
      <c r="H7" s="1"/>
      <c r="I7" s="2"/>
      <c r="J7" s="58">
        <f t="shared" ref="J7:J12" si="1">J6+1</f>
        <v>45944</v>
      </c>
      <c r="K7" s="1"/>
      <c r="L7" s="2"/>
      <c r="M7" s="58">
        <f t="shared" ref="M7:M12" si="2">M6+1</f>
        <v>45951</v>
      </c>
      <c r="N7" s="1"/>
      <c r="O7" s="2"/>
      <c r="P7" s="58">
        <f t="shared" ref="P7:P12" si="3">IFERROR(IF((P6+1)&gt;$S$4,"",P6+1),"")</f>
        <v>45958</v>
      </c>
      <c r="Q7" s="1"/>
      <c r="R7" s="8"/>
      <c r="S7" s="55">
        <v>3</v>
      </c>
      <c r="T7" s="57" t="str">
        <f t="shared" ref="T7:T12" si="4">IF(WEEKDAY($B$4)=S7,$B$4,"")</f>
        <v/>
      </c>
      <c r="U7" s="53"/>
    </row>
    <row r="8" spans="2:21" ht="15" customHeight="1" x14ac:dyDescent="0.3">
      <c r="B8" s="89" t="s">
        <v>15</v>
      </c>
      <c r="C8" s="90"/>
      <c r="D8" s="58">
        <f t="shared" ref="D8:D12" si="5">IF(D7="",T8,D7+1)</f>
        <v>45931</v>
      </c>
      <c r="E8" s="1"/>
      <c r="F8" s="2"/>
      <c r="G8" s="58">
        <f t="shared" si="0"/>
        <v>45938</v>
      </c>
      <c r="H8" s="1"/>
      <c r="I8" s="2"/>
      <c r="J8" s="58">
        <f t="shared" si="1"/>
        <v>45945</v>
      </c>
      <c r="K8" s="1"/>
      <c r="L8" s="2"/>
      <c r="M8" s="58">
        <f t="shared" si="2"/>
        <v>45952</v>
      </c>
      <c r="N8" s="1"/>
      <c r="O8" s="2"/>
      <c r="P8" s="58">
        <f t="shared" si="3"/>
        <v>45959</v>
      </c>
      <c r="Q8" s="1"/>
      <c r="R8" s="8"/>
      <c r="S8" s="55">
        <v>4</v>
      </c>
      <c r="T8" s="57">
        <f t="shared" si="4"/>
        <v>45931</v>
      </c>
      <c r="U8" s="53"/>
    </row>
    <row r="9" spans="2:21" ht="15" customHeight="1" x14ac:dyDescent="0.3">
      <c r="B9" s="89" t="s">
        <v>16</v>
      </c>
      <c r="C9" s="90"/>
      <c r="D9" s="58">
        <f t="shared" si="5"/>
        <v>45932</v>
      </c>
      <c r="E9" s="1"/>
      <c r="F9" s="2"/>
      <c r="G9" s="58">
        <f t="shared" si="0"/>
        <v>45939</v>
      </c>
      <c r="H9" s="1"/>
      <c r="I9" s="2"/>
      <c r="J9" s="58">
        <f t="shared" si="1"/>
        <v>45946</v>
      </c>
      <c r="K9" s="1"/>
      <c r="L9" s="2"/>
      <c r="M9" s="58">
        <f t="shared" si="2"/>
        <v>45953</v>
      </c>
      <c r="N9" s="1"/>
      <c r="O9" s="2"/>
      <c r="P9" s="58">
        <f t="shared" si="3"/>
        <v>45960</v>
      </c>
      <c r="Q9" s="1"/>
      <c r="R9" s="8"/>
      <c r="S9" s="55">
        <v>5</v>
      </c>
      <c r="T9" s="57" t="str">
        <f t="shared" si="4"/>
        <v/>
      </c>
      <c r="U9" s="53"/>
    </row>
    <row r="10" spans="2:21" ht="15" customHeight="1" x14ac:dyDescent="0.3">
      <c r="B10" s="89" t="s">
        <v>17</v>
      </c>
      <c r="C10" s="90"/>
      <c r="D10" s="58">
        <f t="shared" si="5"/>
        <v>45933</v>
      </c>
      <c r="E10" s="1"/>
      <c r="F10" s="2"/>
      <c r="G10" s="58">
        <f t="shared" si="0"/>
        <v>45940</v>
      </c>
      <c r="H10" s="1"/>
      <c r="I10" s="2"/>
      <c r="J10" s="58">
        <f t="shared" si="1"/>
        <v>45947</v>
      </c>
      <c r="K10" s="1"/>
      <c r="L10" s="2"/>
      <c r="M10" s="58">
        <f t="shared" si="2"/>
        <v>45954</v>
      </c>
      <c r="N10" s="1"/>
      <c r="O10" s="2"/>
      <c r="P10" s="58">
        <f t="shared" si="3"/>
        <v>45961</v>
      </c>
      <c r="Q10" s="1"/>
      <c r="R10" s="8"/>
      <c r="S10" s="55">
        <v>6</v>
      </c>
      <c r="T10" s="57" t="str">
        <f t="shared" si="4"/>
        <v/>
      </c>
      <c r="U10" s="53"/>
    </row>
    <row r="11" spans="2:21" ht="15" customHeight="1" x14ac:dyDescent="0.3">
      <c r="B11" s="89" t="s">
        <v>18</v>
      </c>
      <c r="C11" s="90"/>
      <c r="D11" s="58">
        <f t="shared" si="5"/>
        <v>45934</v>
      </c>
      <c r="E11" s="1"/>
      <c r="F11" s="2"/>
      <c r="G11" s="58">
        <f t="shared" si="0"/>
        <v>45941</v>
      </c>
      <c r="H11" s="1"/>
      <c r="I11" s="2"/>
      <c r="J11" s="58">
        <f t="shared" si="1"/>
        <v>45948</v>
      </c>
      <c r="K11" s="1"/>
      <c r="L11" s="2"/>
      <c r="M11" s="58">
        <f t="shared" si="2"/>
        <v>45955</v>
      </c>
      <c r="N11" s="1"/>
      <c r="O11" s="2"/>
      <c r="P11" s="66" t="str">
        <f>IFERROR(IF((P10+1)&gt;$S$4,"",P10+1),"")</f>
        <v/>
      </c>
      <c r="Q11" s="44"/>
      <c r="R11" s="45"/>
      <c r="S11" s="55">
        <v>7</v>
      </c>
      <c r="T11" s="57" t="str">
        <f t="shared" si="4"/>
        <v/>
      </c>
      <c r="U11" s="53"/>
    </row>
    <row r="12" spans="2:21" ht="15" customHeight="1" x14ac:dyDescent="0.3">
      <c r="B12" s="91" t="s">
        <v>19</v>
      </c>
      <c r="C12" s="92"/>
      <c r="D12" s="59">
        <f t="shared" si="5"/>
        <v>45935</v>
      </c>
      <c r="E12" s="3"/>
      <c r="F12" s="4"/>
      <c r="G12" s="59">
        <f t="shared" si="0"/>
        <v>45942</v>
      </c>
      <c r="H12" s="3"/>
      <c r="I12" s="4"/>
      <c r="J12" s="59">
        <f t="shared" si="1"/>
        <v>45949</v>
      </c>
      <c r="K12" s="3"/>
      <c r="L12" s="4"/>
      <c r="M12" s="59">
        <f t="shared" si="2"/>
        <v>45956</v>
      </c>
      <c r="N12" s="3"/>
      <c r="O12" s="4"/>
      <c r="P12" s="67" t="str">
        <f t="shared" si="3"/>
        <v/>
      </c>
      <c r="Q12" s="46"/>
      <c r="R12" s="47"/>
      <c r="S12" s="55">
        <v>1</v>
      </c>
      <c r="T12" s="57" t="str">
        <f t="shared" si="4"/>
        <v/>
      </c>
      <c r="U12" s="53"/>
    </row>
    <row r="13" spans="2:21" ht="15" customHeight="1" x14ac:dyDescent="0.3">
      <c r="B13" s="93" t="s">
        <v>20</v>
      </c>
      <c r="C13" s="94"/>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5" t="str">
        <f>"Totals ("&amp;TEXT(B4,"mmmm")&amp;" "&amp;TEXT(B4,"yyyy")&amp;")"</f>
        <v>Totals (October 2025)</v>
      </c>
      <c r="C14" s="96"/>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4">
        <f>EDATE(B4,1)</f>
        <v>45962</v>
      </c>
      <c r="C16" s="85"/>
      <c r="D16" s="85"/>
      <c r="E16" s="85"/>
      <c r="F16" s="85"/>
      <c r="G16" s="85"/>
      <c r="H16" s="85"/>
      <c r="I16" s="85"/>
      <c r="J16" s="85"/>
      <c r="K16" s="85"/>
      <c r="L16" s="85"/>
      <c r="M16" s="85"/>
      <c r="N16" s="85"/>
      <c r="O16" s="85"/>
      <c r="P16" s="85"/>
      <c r="Q16" s="85"/>
      <c r="R16" s="86"/>
      <c r="S16" s="60">
        <f>EOMONTH(B16,0)</f>
        <v>45991</v>
      </c>
    </row>
    <row r="17" spans="2:22" ht="30" x14ac:dyDescent="0.3">
      <c r="B17" s="97" t="s">
        <v>5</v>
      </c>
      <c r="C17" s="98"/>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7" t="s">
        <v>13</v>
      </c>
      <c r="C18" s="88"/>
      <c r="D18" s="66" t="str">
        <f>T18</f>
        <v/>
      </c>
      <c r="E18" s="44"/>
      <c r="F18" s="48"/>
      <c r="G18" s="58">
        <f>D24+1</f>
        <v>45964</v>
      </c>
      <c r="H18" s="5"/>
      <c r="I18" s="6"/>
      <c r="J18" s="58">
        <f>G24+1</f>
        <v>45971</v>
      </c>
      <c r="K18" s="5"/>
      <c r="L18" s="6"/>
      <c r="M18" s="58">
        <f>J24+1</f>
        <v>45978</v>
      </c>
      <c r="N18" s="5"/>
      <c r="O18" s="6"/>
      <c r="P18" s="58">
        <f>M24+1</f>
        <v>45985</v>
      </c>
      <c r="Q18" s="5"/>
      <c r="R18" s="7"/>
      <c r="S18" s="55">
        <v>2</v>
      </c>
      <c r="T18" s="57" t="str">
        <f>IF(WEEKDAY($B$16)=S18,$B$16,"")</f>
        <v/>
      </c>
      <c r="U18" s="53"/>
    </row>
    <row r="19" spans="2:22" ht="15" customHeight="1" x14ac:dyDescent="0.3">
      <c r="B19" s="89" t="s">
        <v>14</v>
      </c>
      <c r="C19" s="90"/>
      <c r="D19" s="66" t="str">
        <f>IF(D18="",T19,D18+1)</f>
        <v/>
      </c>
      <c r="E19" s="44"/>
      <c r="F19" s="49"/>
      <c r="G19" s="58">
        <f t="shared" ref="G19:G24" si="9">G18+1</f>
        <v>45965</v>
      </c>
      <c r="H19" s="1"/>
      <c r="I19" s="2"/>
      <c r="J19" s="58">
        <f t="shared" ref="J19:J24" si="10">J18+1</f>
        <v>45972</v>
      </c>
      <c r="K19" s="1"/>
      <c r="L19" s="2"/>
      <c r="M19" s="58">
        <f t="shared" ref="M19:M24" si="11">M18+1</f>
        <v>45979</v>
      </c>
      <c r="N19" s="1"/>
      <c r="O19" s="2"/>
      <c r="P19" s="58">
        <f>IFERROR(IF((P18+1)&gt;$S$16,"",P18+1),"")</f>
        <v>45986</v>
      </c>
      <c r="Q19" s="1"/>
      <c r="R19" s="8"/>
      <c r="S19" s="55">
        <v>3</v>
      </c>
      <c r="T19" s="57" t="str">
        <f>IF(WEEKDAY($B$16)=S19,$B$16,"")</f>
        <v/>
      </c>
      <c r="U19" s="54"/>
    </row>
    <row r="20" spans="2:22" ht="15" customHeight="1" x14ac:dyDescent="0.3">
      <c r="B20" s="89" t="s">
        <v>15</v>
      </c>
      <c r="C20" s="90"/>
      <c r="D20" s="66" t="str">
        <f t="shared" ref="D20:D24" si="12">IF(D19="",T20,D19+1)</f>
        <v/>
      </c>
      <c r="E20" s="44"/>
      <c r="F20" s="48"/>
      <c r="G20" s="58">
        <f t="shared" si="9"/>
        <v>45966</v>
      </c>
      <c r="H20" s="1"/>
      <c r="I20" s="2"/>
      <c r="J20" s="58">
        <f t="shared" si="10"/>
        <v>45973</v>
      </c>
      <c r="K20" s="1"/>
      <c r="L20" s="2"/>
      <c r="M20" s="58">
        <f t="shared" si="11"/>
        <v>45980</v>
      </c>
      <c r="N20" s="1"/>
      <c r="O20" s="2"/>
      <c r="P20" s="58">
        <f t="shared" ref="P20:P24" si="13">IFERROR(IF((P19+1)&gt;$S$16,"",P19+1),"")</f>
        <v>45987</v>
      </c>
      <c r="Q20" s="1"/>
      <c r="R20" s="8"/>
      <c r="S20" s="55">
        <v>4</v>
      </c>
      <c r="T20" s="57" t="str">
        <f t="shared" ref="T20:T24" si="14">IF(WEEKDAY($B$16)=S20,$B$16,"")</f>
        <v/>
      </c>
      <c r="U20" s="54"/>
    </row>
    <row r="21" spans="2:22" ht="15" customHeight="1" x14ac:dyDescent="0.3">
      <c r="B21" s="89" t="s">
        <v>16</v>
      </c>
      <c r="C21" s="90"/>
      <c r="D21" s="66" t="str">
        <f t="shared" si="12"/>
        <v/>
      </c>
      <c r="E21" s="44"/>
      <c r="F21" s="49"/>
      <c r="G21" s="58">
        <f t="shared" si="9"/>
        <v>45967</v>
      </c>
      <c r="H21" s="1"/>
      <c r="I21" s="2"/>
      <c r="J21" s="58">
        <f t="shared" si="10"/>
        <v>45974</v>
      </c>
      <c r="K21" s="1"/>
      <c r="L21" s="2"/>
      <c r="M21" s="58">
        <f t="shared" si="11"/>
        <v>45981</v>
      </c>
      <c r="N21" s="1"/>
      <c r="O21" s="2"/>
      <c r="P21" s="58">
        <f t="shared" si="13"/>
        <v>45988</v>
      </c>
      <c r="Q21" s="1"/>
      <c r="R21" s="8"/>
      <c r="S21" s="55">
        <v>5</v>
      </c>
      <c r="T21" s="57" t="str">
        <f t="shared" si="14"/>
        <v/>
      </c>
      <c r="U21" s="54"/>
    </row>
    <row r="22" spans="2:22" ht="15" customHeight="1" x14ac:dyDescent="0.3">
      <c r="B22" s="89" t="s">
        <v>17</v>
      </c>
      <c r="C22" s="90"/>
      <c r="D22" s="66" t="str">
        <f t="shared" si="12"/>
        <v/>
      </c>
      <c r="E22" s="44"/>
      <c r="F22" s="49"/>
      <c r="G22" s="58">
        <f t="shared" si="9"/>
        <v>45968</v>
      </c>
      <c r="H22" s="1"/>
      <c r="I22" s="2"/>
      <c r="J22" s="58">
        <f t="shared" si="10"/>
        <v>45975</v>
      </c>
      <c r="K22" s="1"/>
      <c r="L22" s="2"/>
      <c r="M22" s="58">
        <f t="shared" si="11"/>
        <v>45982</v>
      </c>
      <c r="N22" s="1"/>
      <c r="O22" s="2"/>
      <c r="P22" s="58">
        <f t="shared" si="13"/>
        <v>45989</v>
      </c>
      <c r="Q22" s="1"/>
      <c r="R22" s="8"/>
      <c r="S22" s="55">
        <v>6</v>
      </c>
      <c r="T22" s="57" t="str">
        <f t="shared" si="14"/>
        <v/>
      </c>
      <c r="U22" s="54"/>
    </row>
    <row r="23" spans="2:22" ht="15" customHeight="1" x14ac:dyDescent="0.3">
      <c r="B23" s="89" t="s">
        <v>18</v>
      </c>
      <c r="C23" s="90"/>
      <c r="D23" s="58">
        <f t="shared" si="12"/>
        <v>45962</v>
      </c>
      <c r="E23" s="1"/>
      <c r="F23" s="2"/>
      <c r="G23" s="58">
        <f t="shared" si="9"/>
        <v>45969</v>
      </c>
      <c r="H23" s="1"/>
      <c r="I23" s="2"/>
      <c r="J23" s="58">
        <f t="shared" si="10"/>
        <v>45976</v>
      </c>
      <c r="K23" s="1"/>
      <c r="L23" s="2"/>
      <c r="M23" s="58">
        <f t="shared" si="11"/>
        <v>45983</v>
      </c>
      <c r="N23" s="1"/>
      <c r="O23" s="2"/>
      <c r="P23" s="58">
        <f t="shared" si="13"/>
        <v>45990</v>
      </c>
      <c r="Q23" s="1"/>
      <c r="R23" s="8"/>
      <c r="S23" s="55">
        <v>7</v>
      </c>
      <c r="T23" s="57">
        <f t="shared" si="14"/>
        <v>45962</v>
      </c>
      <c r="U23" s="54"/>
    </row>
    <row r="24" spans="2:22" ht="15" customHeight="1" x14ac:dyDescent="0.3">
      <c r="B24" s="91" t="s">
        <v>19</v>
      </c>
      <c r="C24" s="92"/>
      <c r="D24" s="59">
        <f t="shared" si="12"/>
        <v>45963</v>
      </c>
      <c r="E24" s="50"/>
      <c r="F24" s="4"/>
      <c r="G24" s="59">
        <f t="shared" si="9"/>
        <v>45970</v>
      </c>
      <c r="H24" s="3"/>
      <c r="I24" s="4"/>
      <c r="J24" s="59">
        <f t="shared" si="10"/>
        <v>45977</v>
      </c>
      <c r="K24" s="3"/>
      <c r="L24" s="4"/>
      <c r="M24" s="59">
        <f t="shared" si="11"/>
        <v>45984</v>
      </c>
      <c r="N24" s="3"/>
      <c r="O24" s="4"/>
      <c r="P24" s="99">
        <f t="shared" si="13"/>
        <v>45991</v>
      </c>
      <c r="Q24" s="100"/>
      <c r="R24" s="101"/>
      <c r="S24" s="55">
        <v>1</v>
      </c>
      <c r="T24" s="57" t="str">
        <f t="shared" si="14"/>
        <v/>
      </c>
      <c r="U24" s="54"/>
      <c r="V24" s="15" t="s">
        <v>22</v>
      </c>
    </row>
    <row r="25" spans="2:22" x14ac:dyDescent="0.3">
      <c r="B25" s="93" t="s">
        <v>20</v>
      </c>
      <c r="C25" s="94"/>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102"/>
      <c r="Q25" s="103">
        <f t="shared" ref="Q25:R25" si="19">SUM(Q18:Q24)</f>
        <v>0</v>
      </c>
      <c r="R25" s="104">
        <f t="shared" si="19"/>
        <v>0</v>
      </c>
    </row>
    <row r="26" spans="2:22" ht="15" thickBot="1" x14ac:dyDescent="0.35">
      <c r="B26" s="95" t="str">
        <f>"Totals ("&amp;TEXT(B16,"mmmm")&amp;" "&amp;TEXT(B16,"yyyy")&amp;")"</f>
        <v>Totals (November 2025)</v>
      </c>
      <c r="C26" s="96"/>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4">
        <f>EDATE(B16,1)</f>
        <v>45992</v>
      </c>
      <c r="C28" s="85"/>
      <c r="D28" s="85"/>
      <c r="E28" s="85"/>
      <c r="F28" s="85"/>
      <c r="G28" s="85"/>
      <c r="H28" s="85"/>
      <c r="I28" s="85"/>
      <c r="J28" s="85"/>
      <c r="K28" s="85"/>
      <c r="L28" s="85"/>
      <c r="M28" s="85"/>
      <c r="N28" s="85"/>
      <c r="O28" s="85"/>
      <c r="P28" s="85"/>
      <c r="Q28" s="85"/>
      <c r="R28" s="86"/>
      <c r="S28" s="60">
        <f>EOMONTH(B28,0)</f>
        <v>46022</v>
      </c>
    </row>
    <row r="29" spans="2:22" ht="30" x14ac:dyDescent="0.3">
      <c r="B29" s="97" t="s">
        <v>5</v>
      </c>
      <c r="C29" s="98"/>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7" t="s">
        <v>13</v>
      </c>
      <c r="C30" s="88"/>
      <c r="D30" s="58">
        <f>IFERROR(IF((P24+1)&gt;$T$30,"",P24+1),"")</f>
        <v>45992</v>
      </c>
      <c r="E30" s="5"/>
      <c r="F30" s="6"/>
      <c r="G30" s="58">
        <f>D36+1</f>
        <v>45999</v>
      </c>
      <c r="H30" s="5"/>
      <c r="I30" s="6"/>
      <c r="J30" s="58">
        <f>G36+1</f>
        <v>46006</v>
      </c>
      <c r="K30" s="5"/>
      <c r="L30" s="6"/>
      <c r="M30" s="58">
        <f>J36+1</f>
        <v>46013</v>
      </c>
      <c r="N30" s="5"/>
      <c r="O30" s="6"/>
      <c r="P30" s="58">
        <f>M36+1</f>
        <v>46020</v>
      </c>
      <c r="Q30" s="5"/>
      <c r="R30" s="7"/>
      <c r="S30" s="55">
        <v>2</v>
      </c>
      <c r="T30" s="57">
        <f>IF(WEEKDAY($B$28)=S30,$B$28,"")</f>
        <v>45992</v>
      </c>
      <c r="U30" s="53"/>
    </row>
    <row r="31" spans="2:22" ht="15" customHeight="1" x14ac:dyDescent="0.3">
      <c r="B31" s="89" t="s">
        <v>14</v>
      </c>
      <c r="C31" s="90"/>
      <c r="D31" s="58">
        <f>IF(D30="",T31,D30+1)</f>
        <v>45993</v>
      </c>
      <c r="E31" s="1"/>
      <c r="F31" s="2"/>
      <c r="G31" s="58">
        <f t="shared" ref="G31:G36" si="20">G30+1</f>
        <v>46000</v>
      </c>
      <c r="H31" s="1"/>
      <c r="I31" s="2"/>
      <c r="J31" s="58">
        <f t="shared" ref="J31:J36" si="21">J30+1</f>
        <v>46007</v>
      </c>
      <c r="K31" s="1"/>
      <c r="L31" s="2"/>
      <c r="M31" s="58">
        <f t="shared" ref="M31:M36" si="22">M30+1</f>
        <v>46014</v>
      </c>
      <c r="N31" s="1"/>
      <c r="O31" s="2"/>
      <c r="P31" s="58">
        <f>IFERROR(IF((P30+1)&gt;$S$28,"",P30+1),"")</f>
        <v>46021</v>
      </c>
      <c r="Q31" s="5"/>
      <c r="R31" s="7"/>
      <c r="S31" s="55">
        <v>3</v>
      </c>
      <c r="T31" s="57" t="str">
        <f>IF(WEEKDAY($B$28)=S31,$B$28,"")</f>
        <v/>
      </c>
      <c r="U31" s="54"/>
    </row>
    <row r="32" spans="2:22" ht="15" customHeight="1" x14ac:dyDescent="0.3">
      <c r="B32" s="89" t="s">
        <v>15</v>
      </c>
      <c r="C32" s="90"/>
      <c r="D32" s="58">
        <f t="shared" ref="D32:D36" si="23">IF(D31="",T32,D31+1)</f>
        <v>45994</v>
      </c>
      <c r="E32" s="1"/>
      <c r="F32" s="2"/>
      <c r="G32" s="58">
        <f t="shared" si="20"/>
        <v>46001</v>
      </c>
      <c r="H32" s="1"/>
      <c r="I32" s="2"/>
      <c r="J32" s="58">
        <f t="shared" si="21"/>
        <v>46008</v>
      </c>
      <c r="K32" s="1"/>
      <c r="L32" s="2"/>
      <c r="M32" s="58">
        <f t="shared" si="22"/>
        <v>46015</v>
      </c>
      <c r="N32" s="1"/>
      <c r="O32" s="2"/>
      <c r="P32" s="58">
        <f t="shared" ref="P32:P36" si="24">IFERROR(IF((P31+1)&gt;$S$28,"",P31+1),"")</f>
        <v>46022</v>
      </c>
      <c r="Q32" s="5"/>
      <c r="R32" s="7"/>
      <c r="S32" s="55">
        <v>4</v>
      </c>
      <c r="T32" s="57" t="str">
        <f t="shared" ref="T32:T36" si="25">IF(WEEKDAY($B$28)=S32,$B$28,"")</f>
        <v/>
      </c>
      <c r="U32" s="54"/>
    </row>
    <row r="33" spans="2:21" ht="15" customHeight="1" x14ac:dyDescent="0.3">
      <c r="B33" s="89" t="s">
        <v>16</v>
      </c>
      <c r="C33" s="90"/>
      <c r="D33" s="58">
        <f t="shared" si="23"/>
        <v>45995</v>
      </c>
      <c r="E33" s="1"/>
      <c r="F33" s="2"/>
      <c r="G33" s="58">
        <f t="shared" si="20"/>
        <v>46002</v>
      </c>
      <c r="H33" s="1"/>
      <c r="I33" s="2"/>
      <c r="J33" s="58">
        <f t="shared" si="21"/>
        <v>46009</v>
      </c>
      <c r="K33" s="1"/>
      <c r="L33" s="2"/>
      <c r="M33" s="58">
        <f t="shared" si="22"/>
        <v>46016</v>
      </c>
      <c r="N33" s="1"/>
      <c r="O33" s="2"/>
      <c r="P33" s="66" t="str">
        <f t="shared" si="24"/>
        <v/>
      </c>
      <c r="Q33" s="44"/>
      <c r="R33" s="45"/>
      <c r="S33" s="55">
        <v>5</v>
      </c>
      <c r="T33" s="57" t="str">
        <f t="shared" si="25"/>
        <v/>
      </c>
      <c r="U33" s="54"/>
    </row>
    <row r="34" spans="2:21" ht="15" customHeight="1" x14ac:dyDescent="0.3">
      <c r="B34" s="89" t="s">
        <v>17</v>
      </c>
      <c r="C34" s="90"/>
      <c r="D34" s="58">
        <f t="shared" si="23"/>
        <v>45996</v>
      </c>
      <c r="E34" s="1"/>
      <c r="F34" s="2"/>
      <c r="G34" s="58">
        <f t="shared" si="20"/>
        <v>46003</v>
      </c>
      <c r="H34" s="1"/>
      <c r="I34" s="2"/>
      <c r="J34" s="58">
        <f t="shared" si="21"/>
        <v>46010</v>
      </c>
      <c r="K34" s="1"/>
      <c r="L34" s="2"/>
      <c r="M34" s="58">
        <f t="shared" si="22"/>
        <v>46017</v>
      </c>
      <c r="N34" s="1"/>
      <c r="O34" s="2"/>
      <c r="P34" s="66" t="str">
        <f t="shared" si="24"/>
        <v/>
      </c>
      <c r="Q34" s="44"/>
      <c r="R34" s="45"/>
      <c r="S34" s="55">
        <v>6</v>
      </c>
      <c r="T34" s="57" t="str">
        <f t="shared" si="25"/>
        <v/>
      </c>
      <c r="U34" s="54"/>
    </row>
    <row r="35" spans="2:21" ht="15" customHeight="1" x14ac:dyDescent="0.3">
      <c r="B35" s="89" t="s">
        <v>18</v>
      </c>
      <c r="C35" s="90"/>
      <c r="D35" s="58">
        <f t="shared" si="23"/>
        <v>45997</v>
      </c>
      <c r="E35" s="1"/>
      <c r="F35" s="2"/>
      <c r="G35" s="58">
        <f t="shared" si="20"/>
        <v>46004</v>
      </c>
      <c r="H35" s="1"/>
      <c r="I35" s="2"/>
      <c r="J35" s="58">
        <f t="shared" si="21"/>
        <v>46011</v>
      </c>
      <c r="K35" s="1"/>
      <c r="L35" s="2"/>
      <c r="M35" s="58">
        <f t="shared" si="22"/>
        <v>46018</v>
      </c>
      <c r="N35" s="1"/>
      <c r="O35" s="2"/>
      <c r="P35" s="66" t="str">
        <f t="shared" si="24"/>
        <v/>
      </c>
      <c r="Q35" s="44"/>
      <c r="R35" s="45"/>
      <c r="S35" s="55">
        <v>7</v>
      </c>
      <c r="T35" s="57" t="str">
        <f t="shared" si="25"/>
        <v/>
      </c>
      <c r="U35" s="54"/>
    </row>
    <row r="36" spans="2:21" ht="15.6" customHeight="1" x14ac:dyDescent="0.3">
      <c r="B36" s="91" t="s">
        <v>19</v>
      </c>
      <c r="C36" s="92"/>
      <c r="D36" s="59">
        <f t="shared" si="23"/>
        <v>45998</v>
      </c>
      <c r="E36" s="3"/>
      <c r="F36" s="4"/>
      <c r="G36" s="59">
        <f t="shared" si="20"/>
        <v>46005</v>
      </c>
      <c r="H36" s="3"/>
      <c r="I36" s="4"/>
      <c r="J36" s="59">
        <f t="shared" si="21"/>
        <v>46012</v>
      </c>
      <c r="K36" s="3"/>
      <c r="L36" s="4"/>
      <c r="M36" s="59">
        <f t="shared" si="22"/>
        <v>46019</v>
      </c>
      <c r="N36" s="3"/>
      <c r="O36" s="51"/>
      <c r="P36" s="67" t="str">
        <f t="shared" si="24"/>
        <v/>
      </c>
      <c r="Q36" s="46"/>
      <c r="R36" s="47"/>
      <c r="S36" s="55">
        <v>1</v>
      </c>
      <c r="T36" s="57" t="str">
        <f t="shared" si="25"/>
        <v/>
      </c>
      <c r="U36" s="54"/>
    </row>
    <row r="37" spans="2:21" x14ac:dyDescent="0.3">
      <c r="B37" s="93" t="s">
        <v>20</v>
      </c>
      <c r="C37" s="94"/>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5" t="str">
        <f>"Totals ("&amp;TEXT(B28,"mmmm")&amp;" "&amp;TEXT(B28,"yyyy")&amp;")"</f>
        <v>Totals (December 2025)</v>
      </c>
      <c r="C38" s="96"/>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gyp2/dirYklh89H244/EZ3SDdaFMQWsypCUsjhELLkbYVVnC20+CiR4TO8X09LsKLDa17Ur1/XwDFXtAUhO0FQ==" saltValue="ZaCMvil2wWyReE0etP7l7g==" spinCount="100000" sheet="1"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7" priority="4" operator="greaterThan">
      <formula>38.01</formula>
    </cfRule>
  </conditionalFormatting>
  <conditionalFormatting sqref="J1">
    <cfRule type="cellIs" dxfId="6" priority="2" operator="greaterThan">
      <formula>69.99</formula>
    </cfRule>
  </conditionalFormatting>
  <conditionalFormatting sqref="K1:K2">
    <cfRule type="expression" dxfId="5" priority="1">
      <formula>IF(OR($J$1&gt;69.99),TRUE,FALSE)</formula>
    </cfRule>
  </conditionalFormatting>
  <conditionalFormatting sqref="L1:N2">
    <cfRule type="expression" dxfId="4"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979E-879E-4447-B9E6-FE2A29570EC6}">
  <sheetPr>
    <tabColor indexed="23"/>
  </sheetPr>
  <dimension ref="B1:V38"/>
  <sheetViews>
    <sheetView zoomScaleNormal="100" workbookViewId="0">
      <selection activeCell="C1" sqref="C1:E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0"/>
      <c r="D1" s="70"/>
      <c r="E1" s="70"/>
      <c r="G1" s="10" t="str">
        <f>TEXT(B4,"mmm")&amp;"-"&amp;TEXT(B28,"mmm")&amp;" "&amp;TEXT(B4,"yyyy")</f>
        <v>Oct-Dec 2025</v>
      </c>
      <c r="H1" s="11"/>
      <c r="I1" s="12" t="s">
        <v>1</v>
      </c>
      <c r="J1" s="52">
        <f>SUM(E14+E26+E38)</f>
        <v>0</v>
      </c>
      <c r="K1" s="13" t="s">
        <v>23</v>
      </c>
      <c r="L1" s="71" t="s">
        <v>2</v>
      </c>
      <c r="M1" s="72"/>
      <c r="N1" s="73"/>
      <c r="O1" s="14"/>
      <c r="P1" s="77" t="s">
        <v>3</v>
      </c>
      <c r="Q1" s="78"/>
      <c r="R1" s="79"/>
    </row>
    <row r="2" spans="2:21" ht="16.5" thickBot="1" x14ac:dyDescent="0.35">
      <c r="B2" s="9" t="s">
        <v>26</v>
      </c>
      <c r="C2" s="83"/>
      <c r="D2" s="83"/>
      <c r="E2" s="83"/>
      <c r="F2" s="16"/>
      <c r="G2" s="17"/>
      <c r="H2" s="18"/>
      <c r="I2" s="18" t="s">
        <v>4</v>
      </c>
      <c r="J2" s="19">
        <f>SUM(G14,G26,G38)</f>
        <v>0</v>
      </c>
      <c r="K2" s="20" t="s">
        <v>24</v>
      </c>
      <c r="L2" s="74"/>
      <c r="M2" s="75"/>
      <c r="N2" s="76"/>
      <c r="O2" s="14"/>
      <c r="P2" s="80"/>
      <c r="Q2" s="81"/>
      <c r="R2" s="82"/>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4">
        <v>45931</v>
      </c>
      <c r="C4" s="85"/>
      <c r="D4" s="85"/>
      <c r="E4" s="85"/>
      <c r="F4" s="85"/>
      <c r="G4" s="85"/>
      <c r="H4" s="85"/>
      <c r="I4" s="85"/>
      <c r="J4" s="85"/>
      <c r="K4" s="85"/>
      <c r="L4" s="85"/>
      <c r="M4" s="85"/>
      <c r="N4" s="85"/>
      <c r="O4" s="85"/>
      <c r="P4" s="85"/>
      <c r="Q4" s="85"/>
      <c r="R4" s="86"/>
      <c r="S4" s="60">
        <f>EOMONTH(B4,0)</f>
        <v>45961</v>
      </c>
    </row>
    <row r="5" spans="2:21" s="25" customFormat="1" ht="30" x14ac:dyDescent="0.3">
      <c r="B5" s="68" t="s">
        <v>5</v>
      </c>
      <c r="C5" s="69"/>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7" t="s">
        <v>13</v>
      </c>
      <c r="C6" s="88"/>
      <c r="D6" s="66" t="str">
        <f>T6</f>
        <v/>
      </c>
      <c r="E6" s="44"/>
      <c r="F6" s="48"/>
      <c r="G6" s="65">
        <f>D12+1</f>
        <v>45936</v>
      </c>
      <c r="H6" s="5"/>
      <c r="I6" s="6"/>
      <c r="J6" s="58">
        <f>G12+1</f>
        <v>45943</v>
      </c>
      <c r="K6" s="5"/>
      <c r="L6" s="6"/>
      <c r="M6" s="58">
        <f>J12+1</f>
        <v>45950</v>
      </c>
      <c r="N6" s="5"/>
      <c r="O6" s="6"/>
      <c r="P6" s="58">
        <f>M12+1</f>
        <v>45957</v>
      </c>
      <c r="Q6" s="5"/>
      <c r="R6" s="7"/>
      <c r="S6" s="55">
        <v>2</v>
      </c>
      <c r="T6" s="57" t="str">
        <f>IF(WEEKDAY($B$4)=S6,$B$4,"")</f>
        <v/>
      </c>
      <c r="U6" s="53"/>
    </row>
    <row r="7" spans="2:21" ht="15.6" customHeight="1" x14ac:dyDescent="0.3">
      <c r="B7" s="89" t="s">
        <v>14</v>
      </c>
      <c r="C7" s="90"/>
      <c r="D7" s="66" t="str">
        <f>IF(D6="",T7,D6+1)</f>
        <v/>
      </c>
      <c r="E7" s="66"/>
      <c r="F7" s="66"/>
      <c r="G7" s="65">
        <f t="shared" ref="G7:G12" si="0">G6+1</f>
        <v>45937</v>
      </c>
      <c r="H7" s="1"/>
      <c r="I7" s="2"/>
      <c r="J7" s="58">
        <f t="shared" ref="J7:J12" si="1">J6+1</f>
        <v>45944</v>
      </c>
      <c r="K7" s="1"/>
      <c r="L7" s="2"/>
      <c r="M7" s="58">
        <f t="shared" ref="M7:M12" si="2">M6+1</f>
        <v>45951</v>
      </c>
      <c r="N7" s="1"/>
      <c r="O7" s="2"/>
      <c r="P7" s="58">
        <f t="shared" ref="P7:P12" si="3">IFERROR(IF((P6+1)&gt;$S$4,"",P6+1),"")</f>
        <v>45958</v>
      </c>
      <c r="Q7" s="1"/>
      <c r="R7" s="8"/>
      <c r="S7" s="55">
        <v>3</v>
      </c>
      <c r="T7" s="57" t="str">
        <f t="shared" ref="T7:T12" si="4">IF(WEEKDAY($B$4)=S7,$B$4,"")</f>
        <v/>
      </c>
      <c r="U7" s="53"/>
    </row>
    <row r="8" spans="2:21" ht="15" customHeight="1" x14ac:dyDescent="0.3">
      <c r="B8" s="89" t="s">
        <v>15</v>
      </c>
      <c r="C8" s="90"/>
      <c r="D8" s="58">
        <f t="shared" ref="D8:D12" si="5">IF(D7="",T8,D7+1)</f>
        <v>45931</v>
      </c>
      <c r="E8" s="1"/>
      <c r="F8" s="2"/>
      <c r="G8" s="58">
        <f t="shared" si="0"/>
        <v>45938</v>
      </c>
      <c r="H8" s="1"/>
      <c r="I8" s="2"/>
      <c r="J8" s="58">
        <f t="shared" si="1"/>
        <v>45945</v>
      </c>
      <c r="K8" s="1"/>
      <c r="L8" s="2"/>
      <c r="M8" s="58">
        <f t="shared" si="2"/>
        <v>45952</v>
      </c>
      <c r="N8" s="1"/>
      <c r="O8" s="2"/>
      <c r="P8" s="58">
        <f t="shared" si="3"/>
        <v>45959</v>
      </c>
      <c r="Q8" s="1"/>
      <c r="R8" s="8"/>
      <c r="S8" s="55">
        <v>4</v>
      </c>
      <c r="T8" s="57">
        <f t="shared" si="4"/>
        <v>45931</v>
      </c>
      <c r="U8" s="53"/>
    </row>
    <row r="9" spans="2:21" ht="15" customHeight="1" x14ac:dyDescent="0.3">
      <c r="B9" s="89" t="s">
        <v>16</v>
      </c>
      <c r="C9" s="90"/>
      <c r="D9" s="58">
        <f t="shared" si="5"/>
        <v>45932</v>
      </c>
      <c r="E9" s="1"/>
      <c r="F9" s="2"/>
      <c r="G9" s="58">
        <f t="shared" si="0"/>
        <v>45939</v>
      </c>
      <c r="H9" s="1"/>
      <c r="I9" s="2"/>
      <c r="J9" s="58">
        <f t="shared" si="1"/>
        <v>45946</v>
      </c>
      <c r="K9" s="1"/>
      <c r="L9" s="2"/>
      <c r="M9" s="58">
        <f t="shared" si="2"/>
        <v>45953</v>
      </c>
      <c r="N9" s="1"/>
      <c r="O9" s="2"/>
      <c r="P9" s="58">
        <f t="shared" si="3"/>
        <v>45960</v>
      </c>
      <c r="Q9" s="1"/>
      <c r="R9" s="8"/>
      <c r="S9" s="55">
        <v>5</v>
      </c>
      <c r="T9" s="57" t="str">
        <f t="shared" si="4"/>
        <v/>
      </c>
      <c r="U9" s="53"/>
    </row>
    <row r="10" spans="2:21" ht="15" customHeight="1" x14ac:dyDescent="0.3">
      <c r="B10" s="89" t="s">
        <v>17</v>
      </c>
      <c r="C10" s="90"/>
      <c r="D10" s="58">
        <f t="shared" si="5"/>
        <v>45933</v>
      </c>
      <c r="E10" s="1"/>
      <c r="F10" s="2"/>
      <c r="G10" s="58">
        <f t="shared" si="0"/>
        <v>45940</v>
      </c>
      <c r="H10" s="1"/>
      <c r="I10" s="2"/>
      <c r="J10" s="58">
        <f t="shared" si="1"/>
        <v>45947</v>
      </c>
      <c r="K10" s="1"/>
      <c r="L10" s="2"/>
      <c r="M10" s="58">
        <f t="shared" si="2"/>
        <v>45954</v>
      </c>
      <c r="N10" s="1"/>
      <c r="O10" s="2"/>
      <c r="P10" s="58">
        <f t="shared" si="3"/>
        <v>45961</v>
      </c>
      <c r="Q10" s="1"/>
      <c r="R10" s="8"/>
      <c r="S10" s="55">
        <v>6</v>
      </c>
      <c r="T10" s="57" t="str">
        <f t="shared" si="4"/>
        <v/>
      </c>
      <c r="U10" s="53"/>
    </row>
    <row r="11" spans="2:21" ht="15" customHeight="1" x14ac:dyDescent="0.3">
      <c r="B11" s="89" t="s">
        <v>18</v>
      </c>
      <c r="C11" s="90"/>
      <c r="D11" s="58">
        <f t="shared" si="5"/>
        <v>45934</v>
      </c>
      <c r="E11" s="1"/>
      <c r="F11" s="2"/>
      <c r="G11" s="58">
        <f t="shared" si="0"/>
        <v>45941</v>
      </c>
      <c r="H11" s="1"/>
      <c r="I11" s="2"/>
      <c r="J11" s="58">
        <f t="shared" si="1"/>
        <v>45948</v>
      </c>
      <c r="K11" s="1"/>
      <c r="L11" s="2"/>
      <c r="M11" s="58">
        <f t="shared" si="2"/>
        <v>45955</v>
      </c>
      <c r="N11" s="1"/>
      <c r="O11" s="2"/>
      <c r="P11" s="66" t="str">
        <f>IFERROR(IF((P10+1)&gt;$S$4,"",P10+1),"")</f>
        <v/>
      </c>
      <c r="Q11" s="44"/>
      <c r="R11" s="45"/>
      <c r="S11" s="55">
        <v>7</v>
      </c>
      <c r="T11" s="57" t="str">
        <f t="shared" si="4"/>
        <v/>
      </c>
      <c r="U11" s="53"/>
    </row>
    <row r="12" spans="2:21" ht="15" customHeight="1" x14ac:dyDescent="0.3">
      <c r="B12" s="91" t="s">
        <v>19</v>
      </c>
      <c r="C12" s="92"/>
      <c r="D12" s="59">
        <f t="shared" si="5"/>
        <v>45935</v>
      </c>
      <c r="E12" s="3"/>
      <c r="F12" s="4"/>
      <c r="G12" s="59">
        <f t="shared" si="0"/>
        <v>45942</v>
      </c>
      <c r="H12" s="3"/>
      <c r="I12" s="4"/>
      <c r="J12" s="59">
        <f t="shared" si="1"/>
        <v>45949</v>
      </c>
      <c r="K12" s="3"/>
      <c r="L12" s="4"/>
      <c r="M12" s="59">
        <f t="shared" si="2"/>
        <v>45956</v>
      </c>
      <c r="N12" s="3"/>
      <c r="O12" s="4"/>
      <c r="P12" s="67" t="str">
        <f t="shared" si="3"/>
        <v/>
      </c>
      <c r="Q12" s="46"/>
      <c r="R12" s="47"/>
      <c r="S12" s="55">
        <v>1</v>
      </c>
      <c r="T12" s="57" t="str">
        <f t="shared" si="4"/>
        <v/>
      </c>
      <c r="U12" s="53"/>
    </row>
    <row r="13" spans="2:21" ht="15" customHeight="1" x14ac:dyDescent="0.3">
      <c r="B13" s="93" t="s">
        <v>20</v>
      </c>
      <c r="C13" s="94"/>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5" t="str">
        <f>"Totals ("&amp;TEXT(B4,"mmmm")&amp;" "&amp;TEXT(B4,"yyyy")&amp;")"</f>
        <v>Totals (October 2025)</v>
      </c>
      <c r="C14" s="96"/>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4">
        <f>EDATE(B4,1)</f>
        <v>45962</v>
      </c>
      <c r="C16" s="85"/>
      <c r="D16" s="85"/>
      <c r="E16" s="85"/>
      <c r="F16" s="85"/>
      <c r="G16" s="85"/>
      <c r="H16" s="85"/>
      <c r="I16" s="85"/>
      <c r="J16" s="85"/>
      <c r="K16" s="85"/>
      <c r="L16" s="85"/>
      <c r="M16" s="85"/>
      <c r="N16" s="85"/>
      <c r="O16" s="85"/>
      <c r="P16" s="85"/>
      <c r="Q16" s="85"/>
      <c r="R16" s="86"/>
      <c r="S16" s="60">
        <f>EOMONTH(B16,0)</f>
        <v>45991</v>
      </c>
    </row>
    <row r="17" spans="2:22" ht="30" x14ac:dyDescent="0.3">
      <c r="B17" s="97" t="s">
        <v>5</v>
      </c>
      <c r="C17" s="98"/>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7" t="s">
        <v>13</v>
      </c>
      <c r="C18" s="88"/>
      <c r="D18" s="66" t="str">
        <f>T18</f>
        <v/>
      </c>
      <c r="E18" s="44"/>
      <c r="F18" s="48"/>
      <c r="G18" s="58">
        <f>D24+1</f>
        <v>45964</v>
      </c>
      <c r="H18" s="5"/>
      <c r="I18" s="6"/>
      <c r="J18" s="58">
        <f>G24+1</f>
        <v>45971</v>
      </c>
      <c r="K18" s="5"/>
      <c r="L18" s="6"/>
      <c r="M18" s="58">
        <f>J24+1</f>
        <v>45978</v>
      </c>
      <c r="N18" s="5"/>
      <c r="O18" s="6"/>
      <c r="P18" s="58">
        <f>M24+1</f>
        <v>45985</v>
      </c>
      <c r="Q18" s="5"/>
      <c r="R18" s="7"/>
      <c r="S18" s="55">
        <v>2</v>
      </c>
      <c r="T18" s="57" t="str">
        <f>IF(WEEKDAY($B$16)=S18,$B$16,"")</f>
        <v/>
      </c>
      <c r="U18" s="53"/>
    </row>
    <row r="19" spans="2:22" ht="15" customHeight="1" x14ac:dyDescent="0.3">
      <c r="B19" s="89" t="s">
        <v>14</v>
      </c>
      <c r="C19" s="90"/>
      <c r="D19" s="66" t="str">
        <f>IF(D18="",T19,D18+1)</f>
        <v/>
      </c>
      <c r="E19" s="44"/>
      <c r="F19" s="49"/>
      <c r="G19" s="58">
        <f t="shared" ref="G19:G24" si="9">G18+1</f>
        <v>45965</v>
      </c>
      <c r="H19" s="1"/>
      <c r="I19" s="2"/>
      <c r="J19" s="58">
        <f t="shared" ref="J19:J24" si="10">J18+1</f>
        <v>45972</v>
      </c>
      <c r="K19" s="1"/>
      <c r="L19" s="2"/>
      <c r="M19" s="58">
        <f t="shared" ref="M19:M24" si="11">M18+1</f>
        <v>45979</v>
      </c>
      <c r="N19" s="1"/>
      <c r="O19" s="2"/>
      <c r="P19" s="58">
        <f>IFERROR(IF((P18+1)&gt;$S$16,"",P18+1),"")</f>
        <v>45986</v>
      </c>
      <c r="Q19" s="1"/>
      <c r="R19" s="8"/>
      <c r="S19" s="55">
        <v>3</v>
      </c>
      <c r="T19" s="57" t="str">
        <f>IF(WEEKDAY($B$16)=S19,$B$16,"")</f>
        <v/>
      </c>
      <c r="U19" s="54"/>
    </row>
    <row r="20" spans="2:22" ht="15" customHeight="1" x14ac:dyDescent="0.3">
      <c r="B20" s="89" t="s">
        <v>15</v>
      </c>
      <c r="C20" s="90"/>
      <c r="D20" s="66" t="str">
        <f t="shared" ref="D20:D24" si="12">IF(D19="",T20,D19+1)</f>
        <v/>
      </c>
      <c r="E20" s="44"/>
      <c r="F20" s="48"/>
      <c r="G20" s="58">
        <f t="shared" si="9"/>
        <v>45966</v>
      </c>
      <c r="H20" s="1"/>
      <c r="I20" s="2"/>
      <c r="J20" s="58">
        <f t="shared" si="10"/>
        <v>45973</v>
      </c>
      <c r="K20" s="1"/>
      <c r="L20" s="2"/>
      <c r="M20" s="58">
        <f t="shared" si="11"/>
        <v>45980</v>
      </c>
      <c r="N20" s="1"/>
      <c r="O20" s="2"/>
      <c r="P20" s="58">
        <f t="shared" ref="P20:P24" si="13">IFERROR(IF((P19+1)&gt;$S$16,"",P19+1),"")</f>
        <v>45987</v>
      </c>
      <c r="Q20" s="1"/>
      <c r="R20" s="8"/>
      <c r="S20" s="55">
        <v>4</v>
      </c>
      <c r="T20" s="57" t="str">
        <f t="shared" ref="T20:T24" si="14">IF(WEEKDAY($B$16)=S20,$B$16,"")</f>
        <v/>
      </c>
      <c r="U20" s="54"/>
    </row>
    <row r="21" spans="2:22" ht="15" customHeight="1" x14ac:dyDescent="0.3">
      <c r="B21" s="89" t="s">
        <v>16</v>
      </c>
      <c r="C21" s="90"/>
      <c r="D21" s="66" t="str">
        <f t="shared" si="12"/>
        <v/>
      </c>
      <c r="E21" s="44"/>
      <c r="F21" s="49"/>
      <c r="G21" s="58">
        <f t="shared" si="9"/>
        <v>45967</v>
      </c>
      <c r="H21" s="1"/>
      <c r="I21" s="2"/>
      <c r="J21" s="58">
        <f t="shared" si="10"/>
        <v>45974</v>
      </c>
      <c r="K21" s="1"/>
      <c r="L21" s="2"/>
      <c r="M21" s="58">
        <f t="shared" si="11"/>
        <v>45981</v>
      </c>
      <c r="N21" s="1"/>
      <c r="O21" s="2"/>
      <c r="P21" s="58">
        <f t="shared" si="13"/>
        <v>45988</v>
      </c>
      <c r="Q21" s="1"/>
      <c r="R21" s="8"/>
      <c r="S21" s="55">
        <v>5</v>
      </c>
      <c r="T21" s="57" t="str">
        <f t="shared" si="14"/>
        <v/>
      </c>
      <c r="U21" s="54"/>
    </row>
    <row r="22" spans="2:22" ht="15" customHeight="1" x14ac:dyDescent="0.3">
      <c r="B22" s="89" t="s">
        <v>17</v>
      </c>
      <c r="C22" s="90"/>
      <c r="D22" s="66" t="str">
        <f t="shared" si="12"/>
        <v/>
      </c>
      <c r="E22" s="44"/>
      <c r="F22" s="49"/>
      <c r="G22" s="58">
        <f t="shared" si="9"/>
        <v>45968</v>
      </c>
      <c r="H22" s="1"/>
      <c r="I22" s="2"/>
      <c r="J22" s="58">
        <f t="shared" si="10"/>
        <v>45975</v>
      </c>
      <c r="K22" s="1"/>
      <c r="L22" s="2"/>
      <c r="M22" s="58">
        <f t="shared" si="11"/>
        <v>45982</v>
      </c>
      <c r="N22" s="1"/>
      <c r="O22" s="2"/>
      <c r="P22" s="58">
        <f t="shared" si="13"/>
        <v>45989</v>
      </c>
      <c r="Q22" s="1"/>
      <c r="R22" s="8"/>
      <c r="S22" s="55">
        <v>6</v>
      </c>
      <c r="T22" s="57" t="str">
        <f t="shared" si="14"/>
        <v/>
      </c>
      <c r="U22" s="54"/>
    </row>
    <row r="23" spans="2:22" ht="15" customHeight="1" x14ac:dyDescent="0.3">
      <c r="B23" s="89" t="s">
        <v>18</v>
      </c>
      <c r="C23" s="90"/>
      <c r="D23" s="58">
        <f t="shared" si="12"/>
        <v>45962</v>
      </c>
      <c r="E23" s="1"/>
      <c r="F23" s="2"/>
      <c r="G23" s="58">
        <f t="shared" si="9"/>
        <v>45969</v>
      </c>
      <c r="H23" s="1"/>
      <c r="I23" s="2"/>
      <c r="J23" s="58">
        <f t="shared" si="10"/>
        <v>45976</v>
      </c>
      <c r="K23" s="1"/>
      <c r="L23" s="2"/>
      <c r="M23" s="58">
        <f t="shared" si="11"/>
        <v>45983</v>
      </c>
      <c r="N23" s="1"/>
      <c r="O23" s="2"/>
      <c r="P23" s="58">
        <f t="shared" si="13"/>
        <v>45990</v>
      </c>
      <c r="Q23" s="1"/>
      <c r="R23" s="8"/>
      <c r="S23" s="55">
        <v>7</v>
      </c>
      <c r="T23" s="57">
        <f t="shared" si="14"/>
        <v>45962</v>
      </c>
      <c r="U23" s="54"/>
    </row>
    <row r="24" spans="2:22" ht="15" customHeight="1" x14ac:dyDescent="0.3">
      <c r="B24" s="91" t="s">
        <v>19</v>
      </c>
      <c r="C24" s="92"/>
      <c r="D24" s="59">
        <f t="shared" si="12"/>
        <v>45963</v>
      </c>
      <c r="E24" s="50"/>
      <c r="F24" s="4"/>
      <c r="G24" s="59">
        <f t="shared" si="9"/>
        <v>45970</v>
      </c>
      <c r="H24" s="3"/>
      <c r="I24" s="4"/>
      <c r="J24" s="59">
        <f t="shared" si="10"/>
        <v>45977</v>
      </c>
      <c r="K24" s="3"/>
      <c r="L24" s="4"/>
      <c r="M24" s="59">
        <f t="shared" si="11"/>
        <v>45984</v>
      </c>
      <c r="N24" s="3"/>
      <c r="O24" s="4"/>
      <c r="P24" s="99">
        <f t="shared" si="13"/>
        <v>45991</v>
      </c>
      <c r="Q24" s="100"/>
      <c r="R24" s="101"/>
      <c r="S24" s="55">
        <v>1</v>
      </c>
      <c r="T24" s="57" t="str">
        <f t="shared" si="14"/>
        <v/>
      </c>
      <c r="U24" s="54"/>
      <c r="V24" s="15" t="s">
        <v>22</v>
      </c>
    </row>
    <row r="25" spans="2:22" x14ac:dyDescent="0.3">
      <c r="B25" s="93" t="s">
        <v>20</v>
      </c>
      <c r="C25" s="94"/>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102"/>
      <c r="Q25" s="103">
        <f t="shared" ref="Q25:R25" si="19">SUM(Q18:Q24)</f>
        <v>0</v>
      </c>
      <c r="R25" s="104">
        <f t="shared" si="19"/>
        <v>0</v>
      </c>
    </row>
    <row r="26" spans="2:22" ht="15" thickBot="1" x14ac:dyDescent="0.35">
      <c r="B26" s="95" t="str">
        <f>"Totals ("&amp;TEXT(B16,"mmmm")&amp;" "&amp;TEXT(B16,"yyyy")&amp;")"</f>
        <v>Totals (November 2025)</v>
      </c>
      <c r="C26" s="96"/>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4">
        <f>EDATE(B16,1)</f>
        <v>45992</v>
      </c>
      <c r="C28" s="85"/>
      <c r="D28" s="85"/>
      <c r="E28" s="85"/>
      <c r="F28" s="85"/>
      <c r="G28" s="85"/>
      <c r="H28" s="85"/>
      <c r="I28" s="85"/>
      <c r="J28" s="85"/>
      <c r="K28" s="85"/>
      <c r="L28" s="85"/>
      <c r="M28" s="85"/>
      <c r="N28" s="85"/>
      <c r="O28" s="85"/>
      <c r="P28" s="85"/>
      <c r="Q28" s="85"/>
      <c r="R28" s="86"/>
      <c r="S28" s="60">
        <f>EOMONTH(B28,0)</f>
        <v>46022</v>
      </c>
    </row>
    <row r="29" spans="2:22" ht="30" x14ac:dyDescent="0.3">
      <c r="B29" s="97" t="s">
        <v>5</v>
      </c>
      <c r="C29" s="98"/>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7" t="s">
        <v>13</v>
      </c>
      <c r="C30" s="88"/>
      <c r="D30" s="58">
        <f>IFERROR(IF((P24+1)&gt;$T$30,"",P24+1),"")</f>
        <v>45992</v>
      </c>
      <c r="E30" s="5"/>
      <c r="F30" s="6"/>
      <c r="G30" s="58">
        <f>D36+1</f>
        <v>45999</v>
      </c>
      <c r="H30" s="5"/>
      <c r="I30" s="6"/>
      <c r="J30" s="58">
        <f>G36+1</f>
        <v>46006</v>
      </c>
      <c r="K30" s="5"/>
      <c r="L30" s="6"/>
      <c r="M30" s="58">
        <f>J36+1</f>
        <v>46013</v>
      </c>
      <c r="N30" s="5"/>
      <c r="O30" s="6"/>
      <c r="P30" s="58">
        <f>M36+1</f>
        <v>46020</v>
      </c>
      <c r="Q30" s="5"/>
      <c r="R30" s="7"/>
      <c r="S30" s="55">
        <v>2</v>
      </c>
      <c r="T30" s="57">
        <f>IF(WEEKDAY($B$28)=S30,$B$28,"")</f>
        <v>45992</v>
      </c>
      <c r="U30" s="53"/>
    </row>
    <row r="31" spans="2:22" ht="15" customHeight="1" x14ac:dyDescent="0.3">
      <c r="B31" s="89" t="s">
        <v>14</v>
      </c>
      <c r="C31" s="90"/>
      <c r="D31" s="58">
        <f>IF(D30="",T31,D30+1)</f>
        <v>45993</v>
      </c>
      <c r="E31" s="1"/>
      <c r="F31" s="2"/>
      <c r="G31" s="58">
        <f t="shared" ref="G31:G36" si="20">G30+1</f>
        <v>46000</v>
      </c>
      <c r="H31" s="1"/>
      <c r="I31" s="2"/>
      <c r="J31" s="58">
        <f t="shared" ref="J31:J36" si="21">J30+1</f>
        <v>46007</v>
      </c>
      <c r="K31" s="1"/>
      <c r="L31" s="2"/>
      <c r="M31" s="58">
        <f t="shared" ref="M31:M36" si="22">M30+1</f>
        <v>46014</v>
      </c>
      <c r="N31" s="1"/>
      <c r="O31" s="2"/>
      <c r="P31" s="58">
        <f>IFERROR(IF((P30+1)&gt;$S$28,"",P30+1),"")</f>
        <v>46021</v>
      </c>
      <c r="Q31" s="5"/>
      <c r="R31" s="7"/>
      <c r="S31" s="55">
        <v>3</v>
      </c>
      <c r="T31" s="57" t="str">
        <f>IF(WEEKDAY($B$28)=S31,$B$28,"")</f>
        <v/>
      </c>
      <c r="U31" s="54"/>
    </row>
    <row r="32" spans="2:22" ht="15" customHeight="1" x14ac:dyDescent="0.3">
      <c r="B32" s="89" t="s">
        <v>15</v>
      </c>
      <c r="C32" s="90"/>
      <c r="D32" s="58">
        <f t="shared" ref="D32:D36" si="23">IF(D31="",T32,D31+1)</f>
        <v>45994</v>
      </c>
      <c r="E32" s="1"/>
      <c r="F32" s="2"/>
      <c r="G32" s="58">
        <f t="shared" si="20"/>
        <v>46001</v>
      </c>
      <c r="H32" s="1"/>
      <c r="I32" s="2"/>
      <c r="J32" s="58">
        <f t="shared" si="21"/>
        <v>46008</v>
      </c>
      <c r="K32" s="1"/>
      <c r="L32" s="2"/>
      <c r="M32" s="58">
        <f t="shared" si="22"/>
        <v>46015</v>
      </c>
      <c r="N32" s="1"/>
      <c r="O32" s="2"/>
      <c r="P32" s="58">
        <f t="shared" ref="P32:P36" si="24">IFERROR(IF((P31+1)&gt;$S$28,"",P31+1),"")</f>
        <v>46022</v>
      </c>
      <c r="Q32" s="5"/>
      <c r="R32" s="7"/>
      <c r="S32" s="55">
        <v>4</v>
      </c>
      <c r="T32" s="57" t="str">
        <f t="shared" ref="T32:T36" si="25">IF(WEEKDAY($B$28)=S32,$B$28,"")</f>
        <v/>
      </c>
      <c r="U32" s="54"/>
    </row>
    <row r="33" spans="2:21" ht="15" customHeight="1" x14ac:dyDescent="0.3">
      <c r="B33" s="89" t="s">
        <v>16</v>
      </c>
      <c r="C33" s="90"/>
      <c r="D33" s="58">
        <f t="shared" si="23"/>
        <v>45995</v>
      </c>
      <c r="E33" s="1"/>
      <c r="F33" s="2"/>
      <c r="G33" s="58">
        <f t="shared" si="20"/>
        <v>46002</v>
      </c>
      <c r="H33" s="1"/>
      <c r="I33" s="2"/>
      <c r="J33" s="58">
        <f t="shared" si="21"/>
        <v>46009</v>
      </c>
      <c r="K33" s="1"/>
      <c r="L33" s="2"/>
      <c r="M33" s="58">
        <f t="shared" si="22"/>
        <v>46016</v>
      </c>
      <c r="N33" s="1"/>
      <c r="O33" s="2"/>
      <c r="P33" s="66" t="str">
        <f t="shared" si="24"/>
        <v/>
      </c>
      <c r="Q33" s="44"/>
      <c r="R33" s="45"/>
      <c r="S33" s="55">
        <v>5</v>
      </c>
      <c r="T33" s="57" t="str">
        <f t="shared" si="25"/>
        <v/>
      </c>
      <c r="U33" s="54"/>
    </row>
    <row r="34" spans="2:21" ht="15" customHeight="1" x14ac:dyDescent="0.3">
      <c r="B34" s="89" t="s">
        <v>17</v>
      </c>
      <c r="C34" s="90"/>
      <c r="D34" s="58">
        <f t="shared" si="23"/>
        <v>45996</v>
      </c>
      <c r="E34" s="1"/>
      <c r="F34" s="2"/>
      <c r="G34" s="58">
        <f t="shared" si="20"/>
        <v>46003</v>
      </c>
      <c r="H34" s="1"/>
      <c r="I34" s="2"/>
      <c r="J34" s="58">
        <f t="shared" si="21"/>
        <v>46010</v>
      </c>
      <c r="K34" s="1"/>
      <c r="L34" s="2"/>
      <c r="M34" s="58">
        <f t="shared" si="22"/>
        <v>46017</v>
      </c>
      <c r="N34" s="1"/>
      <c r="O34" s="2"/>
      <c r="P34" s="66" t="str">
        <f t="shared" si="24"/>
        <v/>
      </c>
      <c r="Q34" s="44"/>
      <c r="R34" s="45"/>
      <c r="S34" s="55">
        <v>6</v>
      </c>
      <c r="T34" s="57" t="str">
        <f t="shared" si="25"/>
        <v/>
      </c>
      <c r="U34" s="54"/>
    </row>
    <row r="35" spans="2:21" ht="15" customHeight="1" x14ac:dyDescent="0.3">
      <c r="B35" s="89" t="s">
        <v>18</v>
      </c>
      <c r="C35" s="90"/>
      <c r="D35" s="58">
        <f t="shared" si="23"/>
        <v>45997</v>
      </c>
      <c r="E35" s="1"/>
      <c r="F35" s="2"/>
      <c r="G35" s="58">
        <f t="shared" si="20"/>
        <v>46004</v>
      </c>
      <c r="H35" s="1"/>
      <c r="I35" s="2"/>
      <c r="J35" s="58">
        <f t="shared" si="21"/>
        <v>46011</v>
      </c>
      <c r="K35" s="1"/>
      <c r="L35" s="2"/>
      <c r="M35" s="58">
        <f t="shared" si="22"/>
        <v>46018</v>
      </c>
      <c r="N35" s="1"/>
      <c r="O35" s="2"/>
      <c r="P35" s="66" t="str">
        <f t="shared" si="24"/>
        <v/>
      </c>
      <c r="Q35" s="44"/>
      <c r="R35" s="45"/>
      <c r="S35" s="55">
        <v>7</v>
      </c>
      <c r="T35" s="57" t="str">
        <f t="shared" si="25"/>
        <v/>
      </c>
      <c r="U35" s="54"/>
    </row>
    <row r="36" spans="2:21" ht="15.6" customHeight="1" x14ac:dyDescent="0.3">
      <c r="B36" s="91" t="s">
        <v>19</v>
      </c>
      <c r="C36" s="92"/>
      <c r="D36" s="59">
        <f t="shared" si="23"/>
        <v>45998</v>
      </c>
      <c r="E36" s="3"/>
      <c r="F36" s="4"/>
      <c r="G36" s="59">
        <f t="shared" si="20"/>
        <v>46005</v>
      </c>
      <c r="H36" s="3"/>
      <c r="I36" s="4"/>
      <c r="J36" s="59">
        <f t="shared" si="21"/>
        <v>46012</v>
      </c>
      <c r="K36" s="3"/>
      <c r="L36" s="4"/>
      <c r="M36" s="59">
        <f t="shared" si="22"/>
        <v>46019</v>
      </c>
      <c r="N36" s="3"/>
      <c r="O36" s="51"/>
      <c r="P36" s="67" t="str">
        <f t="shared" si="24"/>
        <v/>
      </c>
      <c r="Q36" s="46"/>
      <c r="R36" s="47"/>
      <c r="S36" s="55">
        <v>1</v>
      </c>
      <c r="T36" s="57" t="str">
        <f t="shared" si="25"/>
        <v/>
      </c>
      <c r="U36" s="54"/>
    </row>
    <row r="37" spans="2:21" x14ac:dyDescent="0.3">
      <c r="B37" s="93" t="s">
        <v>20</v>
      </c>
      <c r="C37" s="94"/>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5" t="str">
        <f>"Totals ("&amp;TEXT(B28,"mmmm")&amp;" "&amp;TEXT(B28,"yyyy")&amp;")"</f>
        <v>Totals (December 2025)</v>
      </c>
      <c r="C38" s="96"/>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vzzmPl7b8N/5yntibZSe0nTRlFe3SrMlG8g/pstodG/zXjB3/Dl3wfVXQcOofPNB/zYy/NBR8G7AKWJYgGrwRw==" saltValue="iMLERchp27IcC+YcD0dcrg==" spinCount="100000" sheet="1"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3" priority="4" operator="greaterThan">
      <formula>38.01</formula>
    </cfRule>
  </conditionalFormatting>
  <conditionalFormatting sqref="J1">
    <cfRule type="cellIs" dxfId="2" priority="2" operator="greaterThan">
      <formula>69.99</formula>
    </cfRule>
  </conditionalFormatting>
  <conditionalFormatting sqref="K1:K2">
    <cfRule type="expression" dxfId="1" priority="1">
      <formula>IF(OR($J$1&gt;69.99),TRUE,FALSE)</formula>
    </cfRule>
  </conditionalFormatting>
  <conditionalFormatting sqref="L1:N2">
    <cfRule type="expression" dxfId="0"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5996c9-8b9e-4d22-8c0c-19f3a858b011"/>
    <lcf76f155ced4ddcb4097134ff3c332f xmlns="434e53ec-0b63-451f-af32-af330bcdbfff">
      <Terms xmlns="http://schemas.microsoft.com/office/infopath/2007/PartnerControls"/>
    </lcf76f155ced4ddcb4097134ff3c332f>
    <Coveragearea xmlns="434e53ec-0b63-451f-af32-af330bcdbfff" xsi:nil="true"/>
    <_Flow_SignoffStatus xmlns="434e53ec-0b63-451f-af32-af330bcdbfff" xsi:nil="true"/>
    <Documentcontent xmlns="434e53ec-0b63-451f-af32-af330bcdbf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CB0AD5BB5B144B8D72A6C4DDD0E682" ma:contentTypeVersion="18" ma:contentTypeDescription="Create a new document." ma:contentTypeScope="" ma:versionID="94db71d62e404bc27ff70d2a1c24921b">
  <xsd:schema xmlns:xsd="http://www.w3.org/2001/XMLSchema" xmlns:xs="http://www.w3.org/2001/XMLSchema" xmlns:p="http://schemas.microsoft.com/office/2006/metadata/properties" xmlns:ns2="c45996c9-8b9e-4d22-8c0c-19f3a858b011" xmlns:ns3="434e53ec-0b63-451f-af32-af330bcdbfff" targetNamespace="http://schemas.microsoft.com/office/2006/metadata/properties" ma:root="true" ma:fieldsID="1f38611a7cdaca73babb75fff2fedb8f" ns2:_="" ns3:_="">
    <xsd:import namespace="c45996c9-8b9e-4d22-8c0c-19f3a858b011"/>
    <xsd:import namespace="434e53ec-0b63-451f-af32-af330bcdbf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Coveragearea" minOccurs="0"/>
                <xsd:element ref="ns3:Documentcontent" minOccurs="0"/>
                <xsd:element ref="ns3:lcf76f155ced4ddcb4097134ff3c332f" minOccurs="0"/>
                <xsd:element ref="ns2:TaxCatchAll" minOccurs="0"/>
                <xsd:element ref="ns3:MediaServiceDateTaken" minOccurs="0"/>
                <xsd:element ref="ns3:MediaServiceObjectDetectorVersion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_Flow_SignoffStatu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996c9-8b9e-4d22-8c0c-19f3a858b0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866f87-a349-4e94-921e-466f4e0c2b5c}" ma:internalName="TaxCatchAll" ma:showField="CatchAllData" ma:web="c45996c9-8b9e-4d22-8c0c-19f3a858b0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4e53ec-0b63-451f-af32-af330bcdbf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Coveragearea" ma:index="12" nillable="true" ma:displayName="Coverage area" ma:description="Coverage area document relates to" ma:format="Dropdown" ma:internalName="Coveragearea">
      <xsd:simpleType>
        <xsd:restriction base="dms:Text">
          <xsd:maxLength value="255"/>
        </xsd:restriction>
      </xsd:simpleType>
    </xsd:element>
    <xsd:element name="Documentcontent" ma:index="13" nillable="true" ma:displayName="Document content" ma:description="What document is" ma:format="Dropdown" ma:internalName="Documentcontent">
      <xsd:simpleType>
        <xsd:restriction base="dms:Text">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e51c40-3218-414a-8809-749fec454f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E18AD-5B6A-4941-9412-FE4D8D5ED24E}">
  <ds:schemaRefs>
    <ds:schemaRef ds:uri="http://purl.org/dc/dcmitype/"/>
    <ds:schemaRef ds:uri="http://purl.org/dc/elements/1.1/"/>
    <ds:schemaRef ds:uri="http://schemas.microsoft.com/office/infopath/2007/PartnerControls"/>
    <ds:schemaRef ds:uri="c45996c9-8b9e-4d22-8c0c-19f3a858b011"/>
    <ds:schemaRef ds:uri="http://purl.org/dc/terms/"/>
    <ds:schemaRef ds:uri="http://schemas.openxmlformats.org/package/2006/metadata/core-properties"/>
    <ds:schemaRef ds:uri="http://schemas.microsoft.com/office/2006/documentManagement/types"/>
    <ds:schemaRef ds:uri="434e53ec-0b63-451f-af32-af330bcdbff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ACC5F3-B602-4FC0-B3CA-6E7B0D081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996c9-8b9e-4d22-8c0c-19f3a858b011"/>
    <ds:schemaRef ds:uri="434e53ec-0b63-451f-af32-af330bcdb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70AC2-3646-4C2E-ACF9-F167EFAC1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Worker (1)</vt:lpstr>
      <vt:lpstr>Worker (2)</vt:lpstr>
      <vt:lpstr>Worker (3)</vt:lpstr>
      <vt:lpstr>Worker (4)</vt:lpstr>
      <vt:lpstr>Worker (5)</vt:lpstr>
      <vt:lpstr>'Worker (1)'!Print_Area</vt:lpstr>
      <vt:lpstr>'Worker (2)'!Print_Area</vt:lpstr>
      <vt:lpstr>'Worker (3)'!Print_Area</vt:lpstr>
      <vt:lpstr>'Worker (4)'!Print_Area</vt:lpstr>
      <vt:lpstr>'Worker (5)'!Print_Area</vt:lpstr>
      <vt:lpstr>'Worker (1)'!Print_Titles</vt:lpstr>
      <vt:lpstr>'Worker (2)'!Print_Titles</vt:lpstr>
      <vt:lpstr>'Worker (3)'!Print_Titles</vt:lpstr>
      <vt:lpstr>'Worker (4)'!Print_Titles</vt:lpstr>
      <vt:lpstr>'Worker (5)'!Print_Titles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CoAdmin</dc:creator>
  <cp:keywords/>
  <dc:description/>
  <cp:lastModifiedBy>Cherie Lay</cp:lastModifiedBy>
  <cp:revision/>
  <dcterms:created xsi:type="dcterms:W3CDTF">2001-06-28T22:28:22Z</dcterms:created>
  <dcterms:modified xsi:type="dcterms:W3CDTF">2025-02-03T03:12:33Z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TC062563521033</vt:lpwstr>
  </property>
  <property fmtid="{D5CDD505-2E9C-101B-9397-08002B2CF9AE}" pid="3" name="ContentTypeId">
    <vt:lpwstr>0x01010033CB0AD5BB5B144B8D72A6C4DDD0E682</vt:lpwstr>
  </property>
  <property fmtid="{D5CDD505-2E9C-101B-9397-08002B2CF9AE}" pid="4" name="MediaServiceImageTags">
    <vt:lpwstr/>
  </property>
</Properties>
</file>